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0" windowWidth="15480" windowHeight="6795" tabRatio="833"/>
  </bookViews>
  <sheets>
    <sheet name="Recalçamento" sheetId="26" r:id="rId1"/>
    <sheet name="Cálculo BDI" sheetId="34" r:id="rId2"/>
    <sheet name="Cronograma por Ruas" sheetId="22" r:id="rId3"/>
  </sheets>
  <definedNames>
    <definedName name="_xlnm.Print_Area" localSheetId="2">'Cronograma por Ruas'!$B$1:$I$44</definedName>
    <definedName name="_xlnm.Print_Area" localSheetId="0">Recalçamento!$A$1:$I$57</definedName>
  </definedNames>
  <calcPr calcId="144525"/>
</workbook>
</file>

<file path=xl/calcChain.xml><?xml version="1.0" encoding="utf-8"?>
<calcChain xmlns="http://schemas.openxmlformats.org/spreadsheetml/2006/main">
  <c r="E27" i="26" l="1"/>
  <c r="E30" i="26" l="1"/>
  <c r="E32" i="22" l="1"/>
  <c r="D9" i="34" l="1"/>
  <c r="H25" i="26" l="1"/>
  <c r="H27" i="26"/>
  <c r="H20" i="26"/>
  <c r="H14" i="26"/>
  <c r="H15" i="26"/>
  <c r="H11" i="26"/>
  <c r="H22" i="26"/>
  <c r="H13" i="26"/>
  <c r="H24" i="26"/>
  <c r="H12" i="26"/>
  <c r="H16" i="26" l="1"/>
  <c r="H30" i="26"/>
  <c r="H31" i="26" s="1"/>
  <c r="H19" i="26"/>
  <c r="H26" i="26"/>
  <c r="D15" i="22"/>
  <c r="H21" i="26"/>
  <c r="D29" i="22"/>
  <c r="H28" i="26" l="1"/>
  <c r="H32" i="26"/>
  <c r="E31" i="22" l="1"/>
  <c r="E20" i="22" l="1"/>
  <c r="E24" i="22"/>
  <c r="E28" i="22"/>
  <c r="E21" i="22"/>
  <c r="E25" i="22"/>
  <c r="E17" i="22"/>
  <c r="E18" i="22"/>
  <c r="E22" i="22"/>
  <c r="E26" i="22"/>
  <c r="E19" i="22"/>
  <c r="E23" i="22"/>
  <c r="E27" i="22"/>
  <c r="E29" i="22" l="1"/>
</calcChain>
</file>

<file path=xl/sharedStrings.xml><?xml version="1.0" encoding="utf-8"?>
<sst xmlns="http://schemas.openxmlformats.org/spreadsheetml/2006/main" count="113" uniqueCount="93">
  <si>
    <t>PREFEITURA MUNICIPAL DO RIO GRANDE - RS</t>
  </si>
  <si>
    <t>Item</t>
  </si>
  <si>
    <t>Unid.</t>
  </si>
  <si>
    <t>Quant.</t>
  </si>
  <si>
    <t>Custo Unit.</t>
  </si>
  <si>
    <t>1.</t>
  </si>
  <si>
    <t>1.1</t>
  </si>
  <si>
    <t>1.2</t>
  </si>
  <si>
    <t>1.3</t>
  </si>
  <si>
    <t>1.4</t>
  </si>
  <si>
    <t>1.5</t>
  </si>
  <si>
    <t>Aquisição e assentamento de placa de obra</t>
  </si>
  <si>
    <t>2.</t>
  </si>
  <si>
    <t>m²</t>
  </si>
  <si>
    <t>m</t>
  </si>
  <si>
    <t>pt</t>
  </si>
  <si>
    <t>2.1</t>
  </si>
  <si>
    <t>2.1.1</t>
  </si>
  <si>
    <t>2.2</t>
  </si>
  <si>
    <t>2.2.1</t>
  </si>
  <si>
    <t>m³</t>
  </si>
  <si>
    <t>3.1</t>
  </si>
  <si>
    <t>Limpeza geral da obra</t>
  </si>
  <si>
    <t>TOTAL DA OBRA</t>
  </si>
  <si>
    <t>Total</t>
  </si>
  <si>
    <t>Cálculo do BDI utilizado no orçamento</t>
  </si>
  <si>
    <t>Porcentagem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</si>
  <si>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</si>
  <si>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</si>
  <si>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</si>
  <si>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</si>
  <si>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</si>
  <si>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</si>
  <si>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</si>
  <si>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</si>
  <si>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</si>
  <si>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</si>
  <si>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PROJETO DE PAVIMENTAÇÃO &amp; DRENAGEM - PLANILHA ORÇAMENTÁRIA</t>
  </si>
  <si>
    <t>Custo total c/BDI</t>
  </si>
  <si>
    <t>Custo Unit. c/ BDI</t>
  </si>
  <si>
    <t>Parcela</t>
  </si>
  <si>
    <t>Mês 11</t>
  </si>
  <si>
    <t>SECRETARIA DE MUNICÍPIO DE INFRAESTRUTURA</t>
  </si>
  <si>
    <t>Preparo da Cancha</t>
  </si>
  <si>
    <t>Regularização e compactação do sub-leito</t>
  </si>
  <si>
    <t>Total de Pavimentação</t>
  </si>
  <si>
    <t>LIMPEZA DA OBRA</t>
  </si>
  <si>
    <t>Total da Limpeza Geral</t>
  </si>
  <si>
    <t>Período</t>
  </si>
  <si>
    <t>Mês 12</t>
  </si>
  <si>
    <t>Descrição dos Serviços</t>
  </si>
  <si>
    <t>Estado do Rio Grande do Sul</t>
  </si>
  <si>
    <t>PREFEITURA MUNICIPAL DO RIO GRANDE</t>
  </si>
  <si>
    <t>Secretaria de Município de Infraestrutura - SMI</t>
  </si>
  <si>
    <t xml:space="preserve">Superintendência de Fiscalização de Obras Contratadas </t>
  </si>
  <si>
    <t xml:space="preserve">Decapagem </t>
  </si>
  <si>
    <t>2.2.2</t>
  </si>
  <si>
    <t>2.2.3</t>
  </si>
  <si>
    <t>2.2.4</t>
  </si>
  <si>
    <t>PAVIMENTAÇÃO</t>
  </si>
  <si>
    <t>BDI={[(1+AC+S+R+G)x(1+DF)x(1+L)/(1-T)]-1}x100</t>
  </si>
  <si>
    <t>1.    Garantia (G)</t>
  </si>
  <si>
    <t>2.    Riscos ( R )</t>
  </si>
  <si>
    <t>3.    Despesas financeiras (DF)</t>
  </si>
  <si>
    <t>4.    Administração Central (AC)</t>
  </si>
  <si>
    <t>5.    Lucro (L)</t>
  </si>
  <si>
    <t>6.    Tributos (T)</t>
  </si>
  <si>
    <r>
      <rPr>
        <b/>
        <sz val="11"/>
        <color indexed="8"/>
        <rFont val="Arial"/>
        <family val="2"/>
      </rPr>
      <t>BDI</t>
    </r>
    <r>
      <rPr>
        <sz val="11"/>
        <color indexed="8"/>
        <rFont val="Arial"/>
        <family val="2"/>
      </rPr>
      <t>= conforme acórdão TCU nº 2622/2013 e nº 2369/2011</t>
    </r>
  </si>
  <si>
    <t xml:space="preserve">CRONOGRAMA FÍSICO-FINANCEIRO </t>
  </si>
  <si>
    <t>Secretário SMI Eng. Rodrigo das Neves Barreto</t>
  </si>
  <si>
    <t>Secretário SMI Rodrigo das Neves Barreto</t>
  </si>
  <si>
    <t>ORÇAMENTO RECALÇAMENTO</t>
  </si>
  <si>
    <t>SERVIÇOS INICIAIS</t>
  </si>
  <si>
    <t>Banheiro químico</t>
  </si>
  <si>
    <t>Sinalização de trechos c/ Tabuletas</t>
  </si>
  <si>
    <t>Sinalização c/ tela plástica 5mm, estrutura de madeira</t>
  </si>
  <si>
    <t>Locação e nivelamento de obra  (Pavimentação)</t>
  </si>
  <si>
    <t>2.1.2</t>
  </si>
  <si>
    <t>2.1.3</t>
  </si>
  <si>
    <t>2.1.4</t>
  </si>
  <si>
    <t>Remoção, recalçamento e Realinhamento do Meio Fio</t>
  </si>
  <si>
    <t>Retirada, limpeza e reassentamento de paralelepípedo com base de areia e rejunte de argamassa nas sarjetase pedra para reposição</t>
  </si>
  <si>
    <t>Remoção e recalçamento de bloco de concreto com base de areia ou pó de pedra, rejunte de argamassa nas sarjetas e blocos de substituição quando necessário</t>
  </si>
  <si>
    <t>m³km</t>
  </si>
  <si>
    <t>Total de Serviços Iniciais</t>
  </si>
  <si>
    <t>Colocação de Base de Brita Graduada esp. 25cm - transporte, compactação e controle (sem material)</t>
  </si>
  <si>
    <r>
      <t xml:space="preserve">OBS: A base dos custos unitários de cada item contido neste orçamento têm origem da tabela do SINAPI de Novembro de 2016 e </t>
    </r>
    <r>
      <rPr>
        <sz val="12"/>
        <rFont val="Arial"/>
        <family val="2"/>
      </rPr>
      <t>Franarin de</t>
    </r>
    <r>
      <rPr>
        <sz val="12"/>
        <color rgb="FFFFFF00"/>
        <rFont val="Arial"/>
        <family val="2"/>
      </rPr>
      <t xml:space="preserve"> </t>
    </r>
    <r>
      <rPr>
        <sz val="12"/>
        <rFont val="Arial"/>
        <family val="2"/>
      </rPr>
      <t>Novembro de  2016.</t>
    </r>
  </si>
  <si>
    <t>Recalçamento</t>
  </si>
  <si>
    <t xml:space="preserve">Transporte em caminhão basculante de resíduos de obra </t>
  </si>
  <si>
    <t>* Considerado apenas a mão-de-obra do item.</t>
  </si>
  <si>
    <t>Colocação e compactação de aterro para sub-base  (sem material)</t>
  </si>
  <si>
    <t>Realinhamento de meio fio (retirada e recolocação - sem material)</t>
  </si>
  <si>
    <t>Rio Grande, março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</si>
</sst>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#,##0.00\ ;\-#,##0.00\ ;&quot; -&quot;#\ ;@\ "/>
    <numFmt numFmtId="166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2"/>
      <color indexed="8"/>
      <name val="Calibri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5" fillId="0" borderId="0"/>
    <xf numFmtId="44" fontId="2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9" fontId="24" fillId="0" borderId="0" applyBorder="0" applyAlignment="0" applyProtection="0"/>
    <xf numFmtId="9" fontId="23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24" fillId="0" borderId="0" applyBorder="0" applyAlignment="0" applyProtection="0"/>
    <xf numFmtId="43" fontId="23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1" xfId="0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12" fillId="2" borderId="4" xfId="1" applyFont="1" applyFill="1" applyBorder="1" applyAlignment="1">
      <alignment horizontal="center"/>
    </xf>
    <xf numFmtId="9" fontId="10" fillId="2" borderId="4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11" fillId="2" borderId="0" xfId="4" applyNumberFormat="1" applyFont="1" applyFill="1" applyBorder="1" applyAlignment="1">
      <alignment horizontal="center" vertical="center"/>
    </xf>
    <xf numFmtId="9" fontId="11" fillId="2" borderId="0" xfId="4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9" fontId="10" fillId="2" borderId="0" xfId="4" applyFont="1" applyFill="1" applyBorder="1" applyAlignment="1">
      <alignment horizontal="center" vertical="center"/>
    </xf>
    <xf numFmtId="9" fontId="13" fillId="2" borderId="0" xfId="4" applyFont="1" applyFill="1" applyBorder="1" applyAlignment="1">
      <alignment horizontal="center" vertical="center"/>
    </xf>
    <xf numFmtId="9" fontId="11" fillId="2" borderId="0" xfId="2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44" fontId="9" fillId="2" borderId="0" xfId="0" applyNumberFormat="1" applyFont="1" applyFill="1" applyBorder="1" applyAlignment="1">
      <alignment horizontal="center"/>
    </xf>
    <xf numFmtId="4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4" fontId="14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9" fillId="3" borderId="5" xfId="1" applyFont="1" applyFill="1" applyBorder="1" applyAlignment="1">
      <alignment horizontal="right"/>
    </xf>
    <xf numFmtId="0" fontId="19" fillId="3" borderId="6" xfId="1" applyFont="1" applyFill="1" applyBorder="1" applyAlignment="1">
      <alignment vertical="top"/>
    </xf>
    <xf numFmtId="0" fontId="17" fillId="2" borderId="6" xfId="0" applyFont="1" applyFill="1" applyBorder="1" applyAlignment="1">
      <alignment horizontal="center"/>
    </xf>
    <xf numFmtId="4" fontId="17" fillId="2" borderId="7" xfId="0" applyNumberFormat="1" applyFont="1" applyFill="1" applyBorder="1" applyAlignment="1">
      <alignment horizontal="center"/>
    </xf>
    <xf numFmtId="0" fontId="19" fillId="3" borderId="3" xfId="1" applyFont="1" applyFill="1" applyBorder="1" applyAlignment="1">
      <alignment horizontal="right"/>
    </xf>
    <xf numFmtId="0" fontId="19" fillId="3" borderId="8" xfId="1" applyFont="1" applyFill="1" applyBorder="1" applyAlignment="1">
      <alignment vertical="top"/>
    </xf>
    <xf numFmtId="0" fontId="17" fillId="2" borderId="8" xfId="0" applyFont="1" applyFill="1" applyBorder="1" applyAlignment="1">
      <alignment horizontal="center"/>
    </xf>
    <xf numFmtId="0" fontId="19" fillId="3" borderId="8" xfId="1" applyFont="1" applyFill="1" applyBorder="1" applyAlignment="1">
      <alignment horizontal="center" vertical="top"/>
    </xf>
    <xf numFmtId="2" fontId="17" fillId="2" borderId="8" xfId="0" applyNumberFormat="1" applyFont="1" applyFill="1" applyBorder="1" applyAlignment="1">
      <alignment horizontal="center"/>
    </xf>
    <xf numFmtId="44" fontId="20" fillId="3" borderId="10" xfId="2" applyFont="1" applyFill="1" applyBorder="1" applyAlignment="1">
      <alignment horizontal="center"/>
    </xf>
    <xf numFmtId="44" fontId="20" fillId="3" borderId="15" xfId="2" applyFont="1" applyFill="1" applyBorder="1" applyAlignment="1">
      <alignment horizontal="center"/>
    </xf>
    <xf numFmtId="0" fontId="20" fillId="3" borderId="5" xfId="1" applyFont="1" applyFill="1" applyBorder="1" applyAlignment="1">
      <alignment horizontal="center"/>
    </xf>
    <xf numFmtId="0" fontId="20" fillId="3" borderId="17" xfId="1" applyFont="1" applyFill="1" applyBorder="1" applyAlignment="1">
      <alignment vertical="top"/>
    </xf>
    <xf numFmtId="0" fontId="20" fillId="3" borderId="18" xfId="1" applyFont="1" applyFill="1" applyBorder="1" applyAlignment="1">
      <alignment vertical="top"/>
    </xf>
    <xf numFmtId="0" fontId="19" fillId="3" borderId="5" xfId="1" applyFont="1" applyFill="1" applyBorder="1" applyAlignment="1">
      <alignment horizontal="right" vertical="top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21" xfId="0" applyFont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/>
    <xf numFmtId="0" fontId="19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21" fillId="0" borderId="0" xfId="0" applyFont="1"/>
    <xf numFmtId="44" fontId="16" fillId="2" borderId="12" xfId="2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/>
    </xf>
    <xf numFmtId="0" fontId="20" fillId="0" borderId="13" xfId="1" applyFont="1" applyFill="1" applyBorder="1" applyAlignment="1">
      <alignment vertical="top"/>
    </xf>
    <xf numFmtId="0" fontId="20" fillId="0" borderId="14" xfId="1" applyFont="1" applyFill="1" applyBorder="1" applyAlignment="1">
      <alignment vertical="top"/>
    </xf>
    <xf numFmtId="43" fontId="3" fillId="0" borderId="0" xfId="0" applyNumberFormat="1" applyFont="1" applyFill="1" applyAlignment="1">
      <alignment horizontal="center"/>
    </xf>
    <xf numFmtId="10" fontId="8" fillId="0" borderId="0" xfId="4" applyNumberFormat="1" applyFont="1" applyFill="1" applyBorder="1" applyAlignment="1">
      <alignment horizontal="center"/>
    </xf>
    <xf numFmtId="0" fontId="19" fillId="3" borderId="3" xfId="1" applyFont="1" applyFill="1" applyBorder="1" applyAlignment="1">
      <alignment horizontal="right" vertical="center"/>
    </xf>
    <xf numFmtId="0" fontId="19" fillId="3" borderId="8" xfId="1" applyFont="1" applyFill="1" applyBorder="1" applyAlignment="1">
      <alignment vertical="center" wrapText="1"/>
    </xf>
    <xf numFmtId="0" fontId="19" fillId="3" borderId="8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vertical="top"/>
    </xf>
    <xf numFmtId="0" fontId="17" fillId="2" borderId="8" xfId="0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horizontal="right"/>
    </xf>
    <xf numFmtId="44" fontId="20" fillId="3" borderId="0" xfId="2" applyFont="1" applyFill="1" applyBorder="1" applyAlignment="1">
      <alignment horizontal="center"/>
    </xf>
    <xf numFmtId="0" fontId="19" fillId="3" borderId="8" xfId="1" applyFont="1" applyFill="1" applyBorder="1" applyAlignment="1">
      <alignment horizontal="left" vertical="center" wrapText="1"/>
    </xf>
    <xf numFmtId="0" fontId="19" fillId="2" borderId="25" xfId="3" applyFont="1" applyFill="1" applyBorder="1" applyAlignment="1"/>
    <xf numFmtId="10" fontId="1" fillId="0" borderId="26" xfId="4" applyNumberFormat="1" applyFont="1" applyBorder="1" applyAlignment="1">
      <alignment horizontal="left"/>
    </xf>
    <xf numFmtId="0" fontId="0" fillId="0" borderId="0" xfId="0" applyBorder="1"/>
    <xf numFmtId="0" fontId="3" fillId="0" borderId="0" xfId="0" applyFont="1"/>
    <xf numFmtId="10" fontId="6" fillId="0" borderId="2" xfId="4" applyNumberFormat="1" applyFont="1" applyBorder="1" applyAlignment="1">
      <alignment horizontal="left"/>
    </xf>
    <xf numFmtId="4" fontId="17" fillId="2" borderId="6" xfId="5" applyNumberFormat="1" applyFont="1" applyFill="1" applyBorder="1" applyAlignment="1">
      <alignment horizontal="center" vertical="center"/>
    </xf>
    <xf numFmtId="4" fontId="17" fillId="2" borderId="7" xfId="5" applyNumberFormat="1" applyFont="1" applyFill="1" applyBorder="1" applyAlignment="1">
      <alignment horizontal="center" vertical="center"/>
    </xf>
    <xf numFmtId="0" fontId="18" fillId="4" borderId="4" xfId="0" applyFont="1" applyFill="1" applyBorder="1" applyAlignment="1"/>
    <xf numFmtId="0" fontId="18" fillId="4" borderId="11" xfId="0" applyFont="1" applyFill="1" applyBorder="1" applyAlignment="1"/>
    <xf numFmtId="0" fontId="18" fillId="4" borderId="12" xfId="0" applyFont="1" applyFill="1" applyBorder="1" applyAlignment="1"/>
    <xf numFmtId="0" fontId="18" fillId="4" borderId="16" xfId="0" applyFont="1" applyFill="1" applyBorder="1" applyAlignment="1">
      <alignment horizontal="left"/>
    </xf>
    <xf numFmtId="0" fontId="18" fillId="4" borderId="19" xfId="0" applyFont="1" applyFill="1" applyBorder="1" applyAlignment="1"/>
    <xf numFmtId="0" fontId="18" fillId="4" borderId="20" xfId="0" applyFont="1" applyFill="1" applyBorder="1" applyAlignment="1"/>
    <xf numFmtId="44" fontId="20" fillId="5" borderId="20" xfId="2" applyFont="1" applyFill="1" applyBorder="1" applyAlignment="1">
      <alignment horizontal="center"/>
    </xf>
    <xf numFmtId="4" fontId="17" fillId="2" borderId="6" xfId="5" applyNumberFormat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44" fontId="13" fillId="2" borderId="9" xfId="2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9" fillId="8" borderId="8" xfId="1" applyFont="1" applyFill="1" applyBorder="1" applyAlignment="1">
      <alignment vertical="top"/>
    </xf>
    <xf numFmtId="0" fontId="17" fillId="9" borderId="8" xfId="0" applyFont="1" applyFill="1" applyBorder="1" applyAlignment="1">
      <alignment horizontal="center" vertical="center"/>
    </xf>
    <xf numFmtId="4" fontId="17" fillId="9" borderId="6" xfId="5" applyNumberFormat="1" applyFont="1" applyFill="1" applyBorder="1" applyAlignment="1">
      <alignment horizontal="center" vertical="center"/>
    </xf>
    <xf numFmtId="0" fontId="3" fillId="0" borderId="35" xfId="0" applyNumberFormat="1" applyFont="1" applyBorder="1"/>
    <xf numFmtId="0" fontId="17" fillId="0" borderId="35" xfId="0" applyNumberFormat="1" applyFont="1" applyBorder="1"/>
    <xf numFmtId="0" fontId="25" fillId="0" borderId="1" xfId="6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0" fillId="0" borderId="36" xfId="0" applyBorder="1"/>
    <xf numFmtId="0" fontId="0" fillId="0" borderId="2" xfId="0" applyBorder="1"/>
    <xf numFmtId="0" fontId="20" fillId="8" borderId="18" xfId="1" applyFont="1" applyFill="1" applyBorder="1" applyAlignment="1">
      <alignment vertical="top"/>
    </xf>
    <xf numFmtId="0" fontId="13" fillId="2" borderId="2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Border="1"/>
    <xf numFmtId="0" fontId="17" fillId="2" borderId="0" xfId="0" applyFont="1" applyFill="1" applyAlignment="1"/>
    <xf numFmtId="0" fontId="17" fillId="9" borderId="0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2" borderId="24" xfId="0" applyFont="1" applyFill="1" applyBorder="1" applyAlignment="1"/>
    <xf numFmtId="43" fontId="3" fillId="9" borderId="0" xfId="0" applyNumberFormat="1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left"/>
    </xf>
    <xf numFmtId="9" fontId="10" fillId="9" borderId="0" xfId="4" applyNumberFormat="1" applyFont="1" applyFill="1" applyBorder="1" applyAlignment="1">
      <alignment horizontal="center" vertical="center"/>
    </xf>
    <xf numFmtId="164" fontId="10" fillId="9" borderId="0" xfId="4" applyNumberFormat="1" applyFont="1" applyFill="1" applyBorder="1" applyAlignment="1">
      <alignment horizontal="center" vertical="center"/>
    </xf>
    <xf numFmtId="9" fontId="10" fillId="9" borderId="0" xfId="4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/>
    </xf>
    <xf numFmtId="0" fontId="27" fillId="0" borderId="0" xfId="0" applyFont="1" applyBorder="1" applyAlignment="1"/>
    <xf numFmtId="0" fontId="10" fillId="9" borderId="0" xfId="1" applyFont="1" applyFill="1" applyBorder="1" applyAlignment="1">
      <alignment horizontal="center" vertical="center"/>
    </xf>
    <xf numFmtId="44" fontId="13" fillId="2" borderId="0" xfId="2" applyFont="1" applyFill="1" applyBorder="1" applyAlignment="1">
      <alignment horizontal="center" vertical="center"/>
    </xf>
    <xf numFmtId="44" fontId="13" fillId="9" borderId="0" xfId="2" applyFont="1" applyFill="1" applyBorder="1" applyAlignment="1">
      <alignment horizontal="center" vertical="center"/>
    </xf>
    <xf numFmtId="44" fontId="10" fillId="2" borderId="0" xfId="2" applyFont="1" applyFill="1" applyBorder="1" applyAlignment="1">
      <alignment horizontal="center" vertical="center"/>
    </xf>
    <xf numFmtId="164" fontId="10" fillId="2" borderId="0" xfId="4" applyNumberFormat="1" applyFont="1" applyFill="1" applyBorder="1" applyAlignment="1">
      <alignment horizontal="center" vertical="center"/>
    </xf>
    <xf numFmtId="44" fontId="10" fillId="9" borderId="0" xfId="2" applyFont="1" applyFill="1" applyBorder="1" applyAlignment="1">
      <alignment horizontal="center" vertical="center"/>
    </xf>
    <xf numFmtId="9" fontId="10" fillId="2" borderId="0" xfId="1" applyNumberFormat="1" applyFont="1" applyFill="1" applyBorder="1" applyAlignment="1">
      <alignment horizontal="center"/>
    </xf>
    <xf numFmtId="44" fontId="16" fillId="2" borderId="0" xfId="2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10" fontId="28" fillId="0" borderId="0" xfId="4" applyNumberFormat="1" applyFont="1" applyFill="1" applyBorder="1" applyAlignment="1">
      <alignment horizontal="center"/>
    </xf>
    <xf numFmtId="0" fontId="29" fillId="9" borderId="0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3" fillId="9" borderId="21" xfId="0" applyFont="1" applyFill="1" applyBorder="1" applyAlignment="1">
      <alignment wrapText="1"/>
    </xf>
    <xf numFmtId="4" fontId="20" fillId="9" borderId="14" xfId="1" applyNumberFormat="1" applyFont="1" applyFill="1" applyBorder="1" applyAlignment="1">
      <alignment vertical="top"/>
    </xf>
    <xf numFmtId="0" fontId="0" fillId="9" borderId="0" xfId="0" applyFill="1" applyAlignment="1">
      <alignment horizontal="center"/>
    </xf>
    <xf numFmtId="10" fontId="10" fillId="0" borderId="0" xfId="4" applyNumberFormat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4" fillId="9" borderId="0" xfId="0" applyFont="1" applyFill="1" applyBorder="1" applyAlignment="1">
      <alignment vertical="center" wrapText="1"/>
    </xf>
    <xf numFmtId="4" fontId="17" fillId="9" borderId="7" xfId="5" applyNumberFormat="1" applyFont="1" applyFill="1" applyBorder="1" applyAlignment="1">
      <alignment horizontal="center" vertical="center"/>
    </xf>
    <xf numFmtId="4" fontId="17" fillId="9" borderId="8" xfId="5" applyNumberFormat="1" applyFont="1" applyFill="1" applyBorder="1" applyAlignment="1">
      <alignment horizontal="center" vertical="center"/>
    </xf>
    <xf numFmtId="43" fontId="3" fillId="9" borderId="0" xfId="0" applyNumberFormat="1" applyFont="1" applyFill="1" applyAlignment="1">
      <alignment horizontal="center"/>
    </xf>
    <xf numFmtId="4" fontId="19" fillId="8" borderId="8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19" fillId="3" borderId="30" xfId="1" applyFont="1" applyFill="1" applyBorder="1" applyAlignment="1">
      <alignment horizontal="right" vertical="center"/>
    </xf>
    <xf numFmtId="0" fontId="19" fillId="9" borderId="0" xfId="3" applyFont="1" applyFill="1" applyBorder="1" applyAlignment="1">
      <alignment vertical="center" wrapText="1"/>
    </xf>
    <xf numFmtId="43" fontId="3" fillId="9" borderId="0" xfId="0" applyNumberFormat="1" applyFont="1" applyFill="1" applyAlignment="1">
      <alignment horizontal="center" wrapText="1"/>
    </xf>
    <xf numFmtId="0" fontId="13" fillId="9" borderId="0" xfId="0" applyFont="1" applyFill="1" applyBorder="1" applyAlignment="1">
      <alignment horizontal="right"/>
    </xf>
    <xf numFmtId="0" fontId="19" fillId="8" borderId="0" xfId="1" applyFont="1" applyFill="1" applyBorder="1" applyAlignment="1">
      <alignment vertical="center" wrapText="1"/>
    </xf>
    <xf numFmtId="4" fontId="17" fillId="9" borderId="0" xfId="0" applyNumberFormat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left"/>
    </xf>
    <xf numFmtId="10" fontId="10" fillId="9" borderId="3" xfId="4" applyNumberFormat="1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0" fillId="3" borderId="38" xfId="1" applyFont="1" applyFill="1" applyBorder="1" applyAlignment="1">
      <alignment horizontal="right"/>
    </xf>
    <xf numFmtId="0" fontId="20" fillId="3" borderId="39" xfId="1" applyFont="1" applyFill="1" applyBorder="1" applyAlignment="1">
      <alignment horizontal="right"/>
    </xf>
    <xf numFmtId="0" fontId="20" fillId="3" borderId="40" xfId="1" applyFont="1" applyFill="1" applyBorder="1" applyAlignment="1">
      <alignment horizontal="right"/>
    </xf>
    <xf numFmtId="0" fontId="4" fillId="7" borderId="35" xfId="0" applyFont="1" applyFill="1" applyBorder="1" applyAlignment="1">
      <alignment horizontal="center"/>
    </xf>
    <xf numFmtId="0" fontId="4" fillId="7" borderId="37" xfId="0" applyFont="1" applyFill="1" applyBorder="1" applyAlignment="1">
      <alignment horizontal="center"/>
    </xf>
    <xf numFmtId="0" fontId="4" fillId="7" borderId="36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3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16" fillId="6" borderId="35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10" fontId="10" fillId="0" borderId="24" xfId="4" applyNumberFormat="1" applyFont="1" applyFill="1" applyBorder="1" applyAlignment="1">
      <alignment horizontal="center"/>
    </xf>
    <xf numFmtId="0" fontId="20" fillId="3" borderId="30" xfId="1" applyFont="1" applyFill="1" applyBorder="1" applyAlignment="1">
      <alignment horizontal="right"/>
    </xf>
    <xf numFmtId="0" fontId="20" fillId="3" borderId="24" xfId="1" applyFont="1" applyFill="1" applyBorder="1" applyAlignment="1">
      <alignment horizontal="right"/>
    </xf>
    <xf numFmtId="0" fontId="20" fillId="3" borderId="33" xfId="1" applyFont="1" applyFill="1" applyBorder="1" applyAlignment="1">
      <alignment horizontal="right"/>
    </xf>
    <xf numFmtId="0" fontId="20" fillId="5" borderId="4" xfId="1" applyFont="1" applyFill="1" applyBorder="1" applyAlignment="1">
      <alignment horizontal="right"/>
    </xf>
    <xf numFmtId="0" fontId="20" fillId="5" borderId="11" xfId="1" applyFont="1" applyFill="1" applyBorder="1" applyAlignment="1">
      <alignment horizontal="right"/>
    </xf>
    <xf numFmtId="0" fontId="20" fillId="5" borderId="34" xfId="1" applyFont="1" applyFill="1" applyBorder="1" applyAlignment="1">
      <alignment horizontal="right"/>
    </xf>
    <xf numFmtId="0" fontId="19" fillId="0" borderId="35" xfId="0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</cellXfs>
  <cellStyles count="18">
    <cellStyle name="Excel Built-in Normal" xfId="1"/>
    <cellStyle name="Moeda" xfId="2" builtinId="4"/>
    <cellStyle name="Moeda 2" xfId="7"/>
    <cellStyle name="Moeda 3" xfId="8"/>
    <cellStyle name="Normal" xfId="0" builtinId="0"/>
    <cellStyle name="Normal 2" xfId="9"/>
    <cellStyle name="Normal 3" xfId="10"/>
    <cellStyle name="Normal 4" xfId="6"/>
    <cellStyle name="Normal 5" xfId="11"/>
    <cellStyle name="Normal_PlanOrça II Pav Texeira CT 335692" xfId="3"/>
    <cellStyle name="Porcentagem" xfId="4" builtinId="5"/>
    <cellStyle name="Porcentagem 2" xfId="13"/>
    <cellStyle name="Porcentagem 3" xfId="12"/>
    <cellStyle name="Separador de milhares 2" xfId="14"/>
    <cellStyle name="TableStyleLight1" xfId="15"/>
    <cellStyle name="Vírgula" xfId="5" builtinId="3"/>
    <cellStyle name="Vírgula 2" xfId="16"/>
    <cellStyle name="Vírgula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795618</xdr:colOff>
      <xdr:row>1</xdr:row>
      <xdr:rowOff>123265</xdr:rowOff>
    </xdr:from>
    <xdr:to>
      <xdr:col>4</xdr:col>
      <xdr:colOff>1383366</xdr:colOff>
      <xdr:row>7</xdr:row>
      <xdr:rowOff>188260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6353" y="313765"/>
          <a:ext cx="3736601" cy="1264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8"/>
  <sheetViews>
    <sheetView tabSelected="1" zoomScale="90" zoomScaleNormal="90" zoomScaleSheetLayoutView="120" workbookViewId="0">
      <selection activeCell="K23" sqref="K23"/>
    </sheetView>
  </sheetViews>
  <sheetFormatPr defaultRowHeight="12.75" x14ac:dyDescent="0.2"/>
  <cols>
    <col min="1" max="1" width="9.140625" style="31"/>
    <col min="2" max="2" width="7" style="31" customWidth="1"/>
    <col min="3" max="3" width="57.7109375" style="31" customWidth="1"/>
    <col min="4" max="4" width="7.7109375" style="31" customWidth="1"/>
    <col min="5" max="5" width="12.42578125" style="31" customWidth="1"/>
    <col min="6" max="6" width="12.5703125" style="31" customWidth="1"/>
    <col min="7" max="7" width="15" style="31" customWidth="1"/>
    <col min="8" max="8" width="18.85546875" style="31" customWidth="1"/>
    <col min="9" max="9" width="9.140625" style="31"/>
    <col min="10" max="10" width="24.42578125" style="31" customWidth="1"/>
    <col min="11" max="16384" width="9.140625" style="31"/>
  </cols>
  <sheetData>
    <row r="2" spans="2:11" ht="13.5" thickBot="1" x14ac:dyDescent="0.25"/>
    <row r="3" spans="2:11" x14ac:dyDescent="0.2">
      <c r="B3" s="164" t="s">
        <v>37</v>
      </c>
      <c r="C3" s="165"/>
      <c r="D3" s="165"/>
      <c r="E3" s="165"/>
      <c r="F3" s="165"/>
      <c r="G3" s="165"/>
      <c r="H3" s="166"/>
    </row>
    <row r="4" spans="2:11" x14ac:dyDescent="0.2">
      <c r="B4" s="167" t="s">
        <v>0</v>
      </c>
      <c r="C4" s="168"/>
      <c r="D4" s="168"/>
      <c r="E4" s="168"/>
      <c r="F4" s="168"/>
      <c r="G4" s="168"/>
      <c r="H4" s="169"/>
      <c r="J4" s="31" t="s">
        <v>87</v>
      </c>
    </row>
    <row r="5" spans="2:11" ht="15.75" customHeight="1" thickBot="1" x14ac:dyDescent="0.25">
      <c r="B5" s="170" t="s">
        <v>42</v>
      </c>
      <c r="C5" s="171"/>
      <c r="D5" s="171"/>
      <c r="E5" s="171"/>
      <c r="F5" s="171"/>
      <c r="G5" s="171"/>
      <c r="H5" s="172"/>
    </row>
    <row r="6" spans="2:11" ht="15.75" customHeight="1" x14ac:dyDescent="0.2">
      <c r="B6" s="173" t="s">
        <v>71</v>
      </c>
      <c r="C6" s="174"/>
      <c r="D6" s="174"/>
      <c r="E6" s="174"/>
      <c r="F6" s="174"/>
      <c r="G6" s="174"/>
      <c r="H6" s="175"/>
    </row>
    <row r="7" spans="2:11" ht="5.25" customHeight="1" thickBot="1" x14ac:dyDescent="0.25">
      <c r="B7" s="176"/>
      <c r="C7" s="177"/>
      <c r="D7" s="177"/>
      <c r="E7" s="177"/>
      <c r="F7" s="177"/>
      <c r="G7" s="177"/>
      <c r="H7" s="178"/>
    </row>
    <row r="8" spans="2:11" ht="12.75" customHeight="1" x14ac:dyDescent="0.2">
      <c r="B8" s="159" t="s">
        <v>1</v>
      </c>
      <c r="C8" s="179" t="s">
        <v>50</v>
      </c>
      <c r="D8" s="159" t="s">
        <v>2</v>
      </c>
      <c r="E8" s="159" t="s">
        <v>3</v>
      </c>
      <c r="F8" s="181" t="s">
        <v>4</v>
      </c>
      <c r="G8" s="182" t="s">
        <v>39</v>
      </c>
      <c r="H8" s="184" t="s">
        <v>38</v>
      </c>
      <c r="J8" s="142"/>
      <c r="K8" s="122"/>
    </row>
    <row r="9" spans="2:11" ht="15.75" customHeight="1" thickBot="1" x14ac:dyDescent="0.25">
      <c r="B9" s="160"/>
      <c r="C9" s="180"/>
      <c r="D9" s="160"/>
      <c r="E9" s="160"/>
      <c r="F9" s="160"/>
      <c r="G9" s="183"/>
      <c r="H9" s="183"/>
      <c r="J9" s="158"/>
      <c r="K9" s="122"/>
    </row>
    <row r="10" spans="2:11" ht="15.75" thickBot="1" x14ac:dyDescent="0.3">
      <c r="B10" s="81" t="s">
        <v>5</v>
      </c>
      <c r="C10" s="82" t="s">
        <v>72</v>
      </c>
      <c r="D10" s="82"/>
      <c r="E10" s="82"/>
      <c r="F10" s="82"/>
      <c r="G10" s="82"/>
      <c r="H10" s="83"/>
      <c r="J10" s="158"/>
      <c r="K10" s="122"/>
    </row>
    <row r="11" spans="2:11" ht="14.25" x14ac:dyDescent="0.2">
      <c r="B11" s="32" t="s">
        <v>6</v>
      </c>
      <c r="C11" s="37" t="s">
        <v>11</v>
      </c>
      <c r="D11" s="39" t="s">
        <v>13</v>
      </c>
      <c r="E11" s="97">
        <v>2</v>
      </c>
      <c r="F11" s="97"/>
      <c r="G11" s="88"/>
      <c r="H11" s="80">
        <f>TRUNC(ROUND(G11*E11,2),2)</f>
        <v>0</v>
      </c>
      <c r="J11" s="114"/>
      <c r="K11" s="122"/>
    </row>
    <row r="12" spans="2:11" ht="14.25" x14ac:dyDescent="0.2">
      <c r="B12" s="36" t="s">
        <v>7</v>
      </c>
      <c r="C12" s="147" t="s">
        <v>73</v>
      </c>
      <c r="D12" s="148" t="s">
        <v>15</v>
      </c>
      <c r="E12" s="97">
        <v>20</v>
      </c>
      <c r="F12" s="97"/>
      <c r="G12" s="88"/>
      <c r="H12" s="80">
        <f t="shared" ref="H12:H15" si="0">TRUNC(ROUND(G12*E12,2),2)</f>
        <v>0</v>
      </c>
      <c r="J12" s="114"/>
      <c r="K12" s="122"/>
    </row>
    <row r="13" spans="2:11" ht="14.25" x14ac:dyDescent="0.2">
      <c r="B13" s="36" t="s">
        <v>8</v>
      </c>
      <c r="C13" s="37" t="s">
        <v>74</v>
      </c>
      <c r="D13" s="39" t="s">
        <v>14</v>
      </c>
      <c r="E13" s="97">
        <v>1500</v>
      </c>
      <c r="F13" s="97"/>
      <c r="G13" s="88"/>
      <c r="H13" s="80">
        <f t="shared" si="0"/>
        <v>0</v>
      </c>
      <c r="J13" s="114"/>
      <c r="K13" s="122"/>
    </row>
    <row r="14" spans="2:11" ht="14.25" x14ac:dyDescent="0.2">
      <c r="B14" s="36" t="s">
        <v>9</v>
      </c>
      <c r="C14" s="37" t="s">
        <v>75</v>
      </c>
      <c r="D14" s="39" t="s">
        <v>13</v>
      </c>
      <c r="E14" s="97">
        <v>5000</v>
      </c>
      <c r="F14" s="97"/>
      <c r="G14" s="88"/>
      <c r="H14" s="80">
        <f t="shared" si="0"/>
        <v>0</v>
      </c>
      <c r="J14" s="114"/>
      <c r="K14" s="122"/>
    </row>
    <row r="15" spans="2:11" ht="14.25" x14ac:dyDescent="0.2">
      <c r="B15" s="36" t="s">
        <v>10</v>
      </c>
      <c r="C15" s="37" t="s">
        <v>76</v>
      </c>
      <c r="D15" s="39" t="s">
        <v>13</v>
      </c>
      <c r="E15" s="97">
        <v>200000</v>
      </c>
      <c r="F15" s="97"/>
      <c r="G15" s="88"/>
      <c r="H15" s="80">
        <f t="shared" si="0"/>
        <v>0</v>
      </c>
      <c r="J15" s="114"/>
      <c r="K15" s="122"/>
    </row>
    <row r="16" spans="2:11" ht="15.75" customHeight="1" thickBot="1" x14ac:dyDescent="0.3">
      <c r="B16" s="161" t="s">
        <v>84</v>
      </c>
      <c r="C16" s="162"/>
      <c r="D16" s="162"/>
      <c r="E16" s="162"/>
      <c r="F16" s="162"/>
      <c r="G16" s="163"/>
      <c r="H16" s="41">
        <f>SUM(H11:H15)</f>
        <v>0</v>
      </c>
      <c r="J16" s="114"/>
      <c r="K16" s="122"/>
    </row>
    <row r="17" spans="2:11" ht="15.75" thickBot="1" x14ac:dyDescent="0.3">
      <c r="B17" s="81" t="s">
        <v>12</v>
      </c>
      <c r="C17" s="82" t="s">
        <v>59</v>
      </c>
      <c r="D17" s="82"/>
      <c r="E17" s="82"/>
      <c r="F17" s="82"/>
      <c r="G17" s="82"/>
      <c r="H17" s="83"/>
      <c r="J17" s="114"/>
      <c r="K17" s="122"/>
    </row>
    <row r="18" spans="2:11" ht="15" x14ac:dyDescent="0.25">
      <c r="B18" s="43" t="s">
        <v>16</v>
      </c>
      <c r="C18" s="44" t="s">
        <v>43</v>
      </c>
      <c r="D18" s="45"/>
      <c r="E18" s="105"/>
      <c r="F18" s="105"/>
      <c r="G18" s="88"/>
      <c r="H18" s="80"/>
      <c r="J18" s="114"/>
      <c r="K18" s="122"/>
    </row>
    <row r="19" spans="2:11" ht="14.25" x14ac:dyDescent="0.2">
      <c r="B19" s="36" t="s">
        <v>17</v>
      </c>
      <c r="C19" s="95" t="s">
        <v>55</v>
      </c>
      <c r="D19" s="116" t="s">
        <v>13</v>
      </c>
      <c r="E19" s="97">
        <v>200000</v>
      </c>
      <c r="F19" s="97"/>
      <c r="G19" s="88"/>
      <c r="H19" s="80">
        <f t="shared" ref="H19:H27" si="1">TRUNC(ROUND(G19*E19,2),2)</f>
        <v>0</v>
      </c>
      <c r="J19" s="5"/>
    </row>
    <row r="20" spans="2:11" ht="33" customHeight="1" x14ac:dyDescent="0.2">
      <c r="B20" s="66" t="s">
        <v>77</v>
      </c>
      <c r="C20" s="153" t="s">
        <v>85</v>
      </c>
      <c r="D20" s="96" t="s">
        <v>20</v>
      </c>
      <c r="E20" s="146">
        <v>12500</v>
      </c>
      <c r="F20" s="97"/>
      <c r="G20" s="97"/>
      <c r="H20" s="143">
        <f t="shared" si="1"/>
        <v>0</v>
      </c>
      <c r="J20" s="5"/>
    </row>
    <row r="21" spans="2:11" ht="14.25" x14ac:dyDescent="0.2">
      <c r="B21" s="36" t="s">
        <v>78</v>
      </c>
      <c r="C21" s="74" t="s">
        <v>44</v>
      </c>
      <c r="D21" s="38" t="s">
        <v>13</v>
      </c>
      <c r="E21" s="97">
        <v>200000</v>
      </c>
      <c r="F21" s="97"/>
      <c r="G21" s="88"/>
      <c r="H21" s="80">
        <f t="shared" si="1"/>
        <v>0</v>
      </c>
      <c r="I21" s="9"/>
      <c r="J21" s="5"/>
    </row>
    <row r="22" spans="2:11" ht="28.5" x14ac:dyDescent="0.2">
      <c r="B22" s="66" t="s">
        <v>79</v>
      </c>
      <c r="C22" s="150" t="s">
        <v>90</v>
      </c>
      <c r="D22" s="70" t="s">
        <v>20</v>
      </c>
      <c r="E22" s="146">
        <v>20000</v>
      </c>
      <c r="F22" s="97"/>
      <c r="G22" s="88"/>
      <c r="H22" s="80">
        <f t="shared" si="1"/>
        <v>0</v>
      </c>
      <c r="I22" s="9"/>
      <c r="J22" s="5"/>
    </row>
    <row r="23" spans="2:11" s="9" customFormat="1" ht="15" x14ac:dyDescent="0.25">
      <c r="B23" s="61" t="s">
        <v>18</v>
      </c>
      <c r="C23" s="62" t="s">
        <v>80</v>
      </c>
      <c r="D23" s="63"/>
      <c r="E23" s="138"/>
      <c r="F23" s="138"/>
      <c r="G23" s="69"/>
      <c r="H23" s="80"/>
      <c r="J23" s="64"/>
    </row>
    <row r="24" spans="2:11" ht="28.5" x14ac:dyDescent="0.2">
      <c r="B24" s="66" t="s">
        <v>19</v>
      </c>
      <c r="C24" s="67" t="s">
        <v>91</v>
      </c>
      <c r="D24" s="68" t="s">
        <v>14</v>
      </c>
      <c r="E24" s="144">
        <v>40000</v>
      </c>
      <c r="F24" s="154"/>
      <c r="G24" s="79"/>
      <c r="H24" s="80">
        <f t="shared" si="1"/>
        <v>0</v>
      </c>
      <c r="I24" s="137"/>
      <c r="J24" s="5"/>
    </row>
    <row r="25" spans="2:11" ht="42.75" x14ac:dyDescent="0.2">
      <c r="B25" s="66" t="s">
        <v>56</v>
      </c>
      <c r="C25" s="73" t="s">
        <v>82</v>
      </c>
      <c r="D25" s="68" t="s">
        <v>13</v>
      </c>
      <c r="E25" s="97">
        <v>100000</v>
      </c>
      <c r="F25" s="144"/>
      <c r="G25" s="88"/>
      <c r="H25" s="80">
        <f t="shared" si="1"/>
        <v>0</v>
      </c>
      <c r="J25" s="151"/>
    </row>
    <row r="26" spans="2:11" ht="42.75" x14ac:dyDescent="0.2">
      <c r="B26" s="66" t="s">
        <v>57</v>
      </c>
      <c r="C26" s="73" t="s">
        <v>81</v>
      </c>
      <c r="D26" s="68" t="s">
        <v>13</v>
      </c>
      <c r="E26" s="97">
        <v>100000</v>
      </c>
      <c r="F26" s="97"/>
      <c r="G26" s="88"/>
      <c r="H26" s="80">
        <f t="shared" si="1"/>
        <v>0</v>
      </c>
      <c r="J26" s="151"/>
    </row>
    <row r="27" spans="2:11" ht="14.25" x14ac:dyDescent="0.2">
      <c r="B27" s="149" t="s">
        <v>58</v>
      </c>
      <c r="C27" s="73" t="s">
        <v>88</v>
      </c>
      <c r="D27" s="68" t="s">
        <v>83</v>
      </c>
      <c r="E27" s="144">
        <f>200*6</f>
        <v>1200</v>
      </c>
      <c r="F27" s="144"/>
      <c r="G27" s="88"/>
      <c r="H27" s="80">
        <f t="shared" si="1"/>
        <v>0</v>
      </c>
      <c r="J27" s="151"/>
    </row>
    <row r="28" spans="2:11" ht="15.75" thickBot="1" x14ac:dyDescent="0.3">
      <c r="B28" s="161" t="s">
        <v>45</v>
      </c>
      <c r="C28" s="162"/>
      <c r="D28" s="162"/>
      <c r="E28" s="162"/>
      <c r="F28" s="162"/>
      <c r="G28" s="163"/>
      <c r="H28" s="41">
        <f>SUM(H18:H27)</f>
        <v>0</v>
      </c>
      <c r="I28" s="6"/>
      <c r="J28" s="145"/>
    </row>
    <row r="29" spans="2:11" ht="15.75" thickBot="1" x14ac:dyDescent="0.3">
      <c r="B29" s="84">
        <v>3</v>
      </c>
      <c r="C29" s="85" t="s">
        <v>46</v>
      </c>
      <c r="D29" s="85"/>
      <c r="E29" s="85"/>
      <c r="F29" s="85"/>
      <c r="G29" s="85"/>
      <c r="H29" s="86"/>
      <c r="I29" s="1"/>
      <c r="J29" s="5"/>
    </row>
    <row r="30" spans="2:11" ht="14.25" x14ac:dyDescent="0.2">
      <c r="B30" s="46" t="s">
        <v>21</v>
      </c>
      <c r="C30" s="33" t="s">
        <v>22</v>
      </c>
      <c r="D30" s="34" t="s">
        <v>13</v>
      </c>
      <c r="E30" s="97">
        <f>E25+E26</f>
        <v>200000</v>
      </c>
      <c r="F30" s="97"/>
      <c r="G30" s="40"/>
      <c r="H30" s="35">
        <f>TRUNC(ROUND(G30*E30,2),2)</f>
        <v>0</v>
      </c>
      <c r="I30" s="1"/>
      <c r="J30" s="5"/>
    </row>
    <row r="31" spans="2:11" ht="15.75" thickBot="1" x14ac:dyDescent="0.3">
      <c r="B31" s="186" t="s">
        <v>47</v>
      </c>
      <c r="C31" s="187"/>
      <c r="D31" s="187"/>
      <c r="E31" s="187"/>
      <c r="F31" s="187"/>
      <c r="G31" s="188"/>
      <c r="H31" s="42">
        <f>H30</f>
        <v>0</v>
      </c>
      <c r="I31" s="1"/>
      <c r="J31" s="1"/>
    </row>
    <row r="32" spans="2:11" ht="15.75" thickBot="1" x14ac:dyDescent="0.3">
      <c r="B32" s="189" t="s">
        <v>23</v>
      </c>
      <c r="C32" s="190"/>
      <c r="D32" s="190"/>
      <c r="E32" s="190"/>
      <c r="F32" s="190"/>
      <c r="G32" s="191"/>
      <c r="H32" s="87">
        <f>H16+H28+H31</f>
        <v>0</v>
      </c>
      <c r="I32" s="1"/>
      <c r="J32" s="1"/>
    </row>
    <row r="33" spans="2:10" ht="15" x14ac:dyDescent="0.25">
      <c r="B33" s="71"/>
      <c r="C33" s="71"/>
      <c r="D33" s="71"/>
      <c r="E33" s="71"/>
      <c r="F33" s="71"/>
      <c r="G33" s="71"/>
      <c r="H33" s="72"/>
      <c r="I33" s="1"/>
      <c r="J33" s="1"/>
    </row>
    <row r="34" spans="2:10" ht="15.75" x14ac:dyDescent="0.25">
      <c r="B34" s="155" t="s">
        <v>89</v>
      </c>
      <c r="C34" s="71"/>
      <c r="D34" s="71"/>
      <c r="E34" s="71"/>
      <c r="F34" s="71"/>
      <c r="G34" s="71"/>
      <c r="H34" s="72"/>
      <c r="I34" s="1"/>
      <c r="J34" s="1"/>
    </row>
    <row r="35" spans="2:10" ht="15" x14ac:dyDescent="0.25">
      <c r="B35" s="71"/>
      <c r="C35" s="71"/>
      <c r="D35" s="71"/>
      <c r="E35" s="71"/>
      <c r="F35" s="71"/>
      <c r="G35" s="71"/>
      <c r="H35" s="72"/>
      <c r="I35" s="1"/>
      <c r="J35" s="1"/>
    </row>
    <row r="36" spans="2:10" ht="15" thickBot="1" x14ac:dyDescent="0.25">
      <c r="B36" s="47"/>
      <c r="C36" s="48"/>
      <c r="D36" s="49"/>
      <c r="E36" s="49"/>
      <c r="F36" s="49"/>
      <c r="G36" s="49"/>
      <c r="H36" s="50"/>
      <c r="I36" s="1"/>
      <c r="J36" s="1"/>
    </row>
    <row r="37" spans="2:10" ht="15" x14ac:dyDescent="0.25">
      <c r="B37" s="51"/>
      <c r="C37" s="157" t="s">
        <v>25</v>
      </c>
      <c r="D37" s="52"/>
      <c r="I37" s="1"/>
    </row>
    <row r="38" spans="2:10" ht="15" x14ac:dyDescent="0.25">
      <c r="B38" s="53"/>
      <c r="C38" s="101" t="s">
        <v>61</v>
      </c>
      <c r="D38" s="52"/>
      <c r="E38" s="65"/>
      <c r="F38" s="52"/>
      <c r="G38" s="52"/>
      <c r="H38" s="52"/>
      <c r="I38" s="1"/>
      <c r="J38" s="1"/>
    </row>
    <row r="39" spans="2:10" ht="15.75" x14ac:dyDescent="0.25">
      <c r="B39" s="53"/>
      <c r="C39" s="101" t="s">
        <v>62</v>
      </c>
      <c r="D39" s="52"/>
      <c r="E39" s="185"/>
      <c r="F39" s="185"/>
      <c r="G39" s="185"/>
      <c r="H39" s="185"/>
      <c r="I39" s="1"/>
      <c r="J39" s="1"/>
    </row>
    <row r="40" spans="2:10" ht="15.75" x14ac:dyDescent="0.25">
      <c r="B40" s="53"/>
      <c r="C40" s="101" t="s">
        <v>63</v>
      </c>
      <c r="D40" s="52"/>
      <c r="E40" s="133"/>
      <c r="F40" s="133"/>
      <c r="G40" s="133"/>
      <c r="H40" s="132"/>
      <c r="I40" s="1"/>
      <c r="J40" s="1"/>
    </row>
    <row r="41" spans="2:10" ht="15" customHeight="1" x14ac:dyDescent="0.25">
      <c r="B41" s="55"/>
      <c r="C41" s="101" t="s">
        <v>64</v>
      </c>
      <c r="D41" s="52"/>
      <c r="E41" s="134"/>
      <c r="F41" s="133"/>
      <c r="G41" s="133"/>
      <c r="H41" s="132"/>
      <c r="I41" s="1"/>
      <c r="J41" s="1"/>
    </row>
    <row r="42" spans="2:10" ht="15.75" x14ac:dyDescent="0.25">
      <c r="B42" s="55"/>
      <c r="C42" s="101" t="s">
        <v>65</v>
      </c>
      <c r="D42" s="52"/>
      <c r="E42" s="133"/>
      <c r="F42" s="133"/>
      <c r="G42" s="133"/>
      <c r="H42" s="132"/>
      <c r="I42" s="1"/>
      <c r="J42" s="1"/>
    </row>
    <row r="43" spans="2:10" ht="15.75" x14ac:dyDescent="0.25">
      <c r="B43" s="55"/>
      <c r="C43" s="101" t="s">
        <v>66</v>
      </c>
      <c r="D43" s="52"/>
      <c r="E43" s="185"/>
      <c r="F43" s="185"/>
      <c r="G43" s="185"/>
      <c r="H43" s="132"/>
      <c r="I43" s="1"/>
      <c r="J43" s="1"/>
    </row>
    <row r="44" spans="2:10" ht="16.5" thickBot="1" x14ac:dyDescent="0.3">
      <c r="B44" s="56"/>
      <c r="C44" s="102" t="s">
        <v>24</v>
      </c>
      <c r="D44" s="52"/>
      <c r="E44" s="133"/>
      <c r="F44" s="133"/>
      <c r="G44" s="133"/>
      <c r="H44" s="132"/>
      <c r="I44" s="1"/>
      <c r="J44" s="1"/>
    </row>
    <row r="45" spans="2:10" ht="15.75" x14ac:dyDescent="0.2">
      <c r="B45" s="57"/>
      <c r="C45" s="99" t="s">
        <v>60</v>
      </c>
      <c r="D45" s="58"/>
      <c r="E45" s="133"/>
      <c r="F45" s="133"/>
      <c r="G45" s="133"/>
      <c r="H45" s="135"/>
      <c r="I45" s="1"/>
      <c r="J45" s="1"/>
    </row>
    <row r="46" spans="2:10" ht="16.5" thickBot="1" x14ac:dyDescent="0.3">
      <c r="B46" s="57"/>
      <c r="C46" s="100" t="s">
        <v>67</v>
      </c>
      <c r="D46" s="58"/>
      <c r="E46" s="133"/>
      <c r="F46" s="133"/>
      <c r="G46" s="133"/>
      <c r="H46" s="135"/>
      <c r="I46" s="1"/>
      <c r="J46" s="1"/>
    </row>
    <row r="47" spans="2:10" ht="15" x14ac:dyDescent="0.2">
      <c r="E47" s="185" t="s">
        <v>69</v>
      </c>
      <c r="F47" s="185"/>
      <c r="G47" s="185"/>
      <c r="H47" s="185"/>
      <c r="I47" s="1"/>
      <c r="J47" s="1"/>
    </row>
    <row r="48" spans="2:10" ht="15" x14ac:dyDescent="0.2">
      <c r="E48" s="140"/>
      <c r="F48" s="140"/>
      <c r="G48" s="140"/>
      <c r="H48" s="140"/>
      <c r="I48" s="1"/>
      <c r="J48" s="1"/>
    </row>
    <row r="49" spans="2:10" ht="15" x14ac:dyDescent="0.2">
      <c r="E49" s="140"/>
      <c r="F49" s="140"/>
      <c r="G49" s="140"/>
      <c r="H49" s="140"/>
      <c r="I49" s="1"/>
      <c r="J49" s="1"/>
    </row>
    <row r="50" spans="2:10" ht="15" x14ac:dyDescent="0.2">
      <c r="E50" s="58"/>
      <c r="G50" s="110"/>
      <c r="I50" s="1"/>
      <c r="J50" s="1"/>
    </row>
    <row r="51" spans="2:10" ht="12.75" customHeight="1" x14ac:dyDescent="0.2">
      <c r="C51" s="109"/>
      <c r="D51" s="109"/>
      <c r="E51" s="109"/>
      <c r="F51" s="112" t="s">
        <v>92</v>
      </c>
      <c r="G51" s="109"/>
      <c r="H51" s="109"/>
    </row>
    <row r="52" spans="2:10" ht="12.75" customHeight="1" x14ac:dyDescent="0.2">
      <c r="C52" s="109"/>
      <c r="D52" s="109"/>
      <c r="E52" s="109"/>
      <c r="F52" s="112"/>
      <c r="G52" s="109"/>
      <c r="H52" s="109"/>
    </row>
    <row r="53" spans="2:10" ht="12.75" customHeight="1" x14ac:dyDescent="0.2">
      <c r="C53" s="109"/>
      <c r="D53" s="109"/>
      <c r="E53" s="109"/>
      <c r="F53" s="112"/>
      <c r="G53" s="109"/>
      <c r="H53" s="109"/>
    </row>
    <row r="54" spans="2:10" ht="12.75" customHeight="1" x14ac:dyDescent="0.2">
      <c r="C54" s="109"/>
      <c r="D54" s="109"/>
      <c r="E54" s="109"/>
      <c r="F54" s="109"/>
      <c r="G54" s="109"/>
      <c r="H54" s="109"/>
    </row>
    <row r="55" spans="2:10" ht="15" x14ac:dyDescent="0.2">
      <c r="B55" s="136" t="s">
        <v>86</v>
      </c>
      <c r="C55" s="2"/>
      <c r="E55" s="111"/>
      <c r="F55" s="111"/>
      <c r="G55" s="111"/>
      <c r="H55" s="111"/>
      <c r="I55" s="111"/>
      <c r="J55" s="111"/>
    </row>
    <row r="56" spans="2:10" x14ac:dyDescent="0.2">
      <c r="B56" s="3"/>
      <c r="C56" s="2"/>
    </row>
    <row r="57" spans="2:10" x14ac:dyDescent="0.2">
      <c r="B57" s="3"/>
      <c r="C57" s="2"/>
    </row>
    <row r="58" spans="2:10" x14ac:dyDescent="0.2">
      <c r="B58" s="3"/>
      <c r="C58" s="2"/>
    </row>
    <row r="59" spans="2:10" x14ac:dyDescent="0.2">
      <c r="B59" s="3"/>
      <c r="C59" s="2"/>
    </row>
    <row r="60" spans="2:10" x14ac:dyDescent="0.2">
      <c r="B60" s="3"/>
      <c r="C60" s="2"/>
    </row>
    <row r="61" spans="2:10" x14ac:dyDescent="0.2">
      <c r="B61" s="3"/>
      <c r="C61" s="2"/>
    </row>
    <row r="62" spans="2:10" x14ac:dyDescent="0.2">
      <c r="B62" s="3"/>
      <c r="C62" s="2"/>
    </row>
    <row r="63" spans="2:10" x14ac:dyDescent="0.2">
      <c r="B63" s="3"/>
      <c r="C63" s="2"/>
    </row>
    <row r="64" spans="2:10" x14ac:dyDescent="0.2">
      <c r="B64" s="3"/>
      <c r="C64" s="2"/>
    </row>
    <row r="65" spans="2:3" x14ac:dyDescent="0.2">
      <c r="B65" s="3"/>
      <c r="C65" s="2"/>
    </row>
    <row r="66" spans="2:3" x14ac:dyDescent="0.2">
      <c r="B66" s="3"/>
      <c r="C66" s="2"/>
    </row>
    <row r="67" spans="2:3" x14ac:dyDescent="0.2">
      <c r="B67" s="3"/>
      <c r="C67" s="2"/>
    </row>
    <row r="68" spans="2:3" x14ac:dyDescent="0.2">
      <c r="B68" s="3"/>
      <c r="C68" s="2"/>
    </row>
    <row r="69" spans="2:3" x14ac:dyDescent="0.2">
      <c r="B69" s="3"/>
      <c r="C69" s="2"/>
    </row>
    <row r="70" spans="2:3" x14ac:dyDescent="0.2">
      <c r="B70" s="3"/>
      <c r="C70" s="2"/>
    </row>
    <row r="71" spans="2:3" x14ac:dyDescent="0.2">
      <c r="B71" s="3"/>
      <c r="C71" s="2"/>
    </row>
    <row r="72" spans="2:3" x14ac:dyDescent="0.2">
      <c r="B72" s="3"/>
      <c r="C72" s="2"/>
    </row>
    <row r="73" spans="2:3" x14ac:dyDescent="0.2">
      <c r="B73" s="3"/>
      <c r="C73" s="2"/>
    </row>
    <row r="74" spans="2:3" x14ac:dyDescent="0.2">
      <c r="B74" s="3"/>
      <c r="C74" s="2"/>
    </row>
    <row r="75" spans="2:3" x14ac:dyDescent="0.2">
      <c r="B75" s="3"/>
      <c r="C75" s="2"/>
    </row>
    <row r="76" spans="2:3" x14ac:dyDescent="0.2">
      <c r="B76" s="3"/>
      <c r="C76" s="2"/>
    </row>
    <row r="77" spans="2:3" x14ac:dyDescent="0.2">
      <c r="B77" s="3"/>
      <c r="C77" s="2"/>
    </row>
    <row r="78" spans="2:3" x14ac:dyDescent="0.2">
      <c r="B78" s="3"/>
      <c r="C78" s="2"/>
    </row>
    <row r="79" spans="2:3" x14ac:dyDescent="0.2">
      <c r="C79" s="2"/>
    </row>
    <row r="80" spans="2:3" x14ac:dyDescent="0.2">
      <c r="C80" s="2"/>
    </row>
    <row r="81" spans="3:3" x14ac:dyDescent="0.2">
      <c r="C81" s="2"/>
    </row>
    <row r="82" spans="3:3" x14ac:dyDescent="0.2">
      <c r="C82" s="2"/>
    </row>
    <row r="83" spans="3:3" x14ac:dyDescent="0.2">
      <c r="C83" s="2"/>
    </row>
    <row r="84" spans="3:3" x14ac:dyDescent="0.2">
      <c r="C84" s="2"/>
    </row>
    <row r="85" spans="3:3" x14ac:dyDescent="0.2">
      <c r="C85" s="2"/>
    </row>
    <row r="86" spans="3:3" x14ac:dyDescent="0.2">
      <c r="C86" s="2"/>
    </row>
    <row r="87" spans="3:3" x14ac:dyDescent="0.2">
      <c r="C87" s="2"/>
    </row>
    <row r="88" spans="3:3" x14ac:dyDescent="0.2">
      <c r="C88" s="2"/>
    </row>
  </sheetData>
  <mergeCells count="19">
    <mergeCell ref="E47:H47"/>
    <mergeCell ref="E39:H39"/>
    <mergeCell ref="B31:G31"/>
    <mergeCell ref="B32:G32"/>
    <mergeCell ref="E43:G43"/>
    <mergeCell ref="J9:J10"/>
    <mergeCell ref="E8:E9"/>
    <mergeCell ref="B28:G28"/>
    <mergeCell ref="B16:G16"/>
    <mergeCell ref="B3:H3"/>
    <mergeCell ref="B4:H4"/>
    <mergeCell ref="B5:H5"/>
    <mergeCell ref="B6:H7"/>
    <mergeCell ref="B8:B9"/>
    <mergeCell ref="C8:C9"/>
    <mergeCell ref="D8:D9"/>
    <mergeCell ref="F8:F9"/>
    <mergeCell ref="G8:G9"/>
    <mergeCell ref="H8:H9"/>
  </mergeCells>
  <phoneticPr fontId="22" type="noConversion"/>
  <printOptions horizontalCentered="1"/>
  <pageMargins left="0.31496062992125984" right="0.31496062992125984" top="0.55118110236220474" bottom="0.3937007874015748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workbookViewId="0">
      <selection activeCell="D23" sqref="D23"/>
    </sheetView>
  </sheetViews>
  <sheetFormatPr defaultRowHeight="15" x14ac:dyDescent="0.25"/>
  <cols>
    <col min="2" max="2" width="7" customWidth="1"/>
    <col min="3" max="3" width="55.42578125" customWidth="1"/>
    <col min="4" max="4" width="21" customWidth="1"/>
    <col min="5" max="5" width="7.7109375" customWidth="1"/>
  </cols>
  <sheetData>
    <row r="1" spans="2:5" ht="15.75" thickBot="1" x14ac:dyDescent="0.3"/>
    <row r="2" spans="2:5" x14ac:dyDescent="0.25">
      <c r="B2" s="51"/>
      <c r="C2" s="192" t="s">
        <v>25</v>
      </c>
      <c r="D2" s="193"/>
      <c r="E2" s="52"/>
    </row>
    <row r="3" spans="2:5" x14ac:dyDescent="0.25">
      <c r="B3" s="53"/>
      <c r="C3" s="54" t="s">
        <v>61</v>
      </c>
      <c r="D3" s="75">
        <v>7.4000000000000003E-3</v>
      </c>
      <c r="E3" s="52"/>
    </row>
    <row r="4" spans="2:5" x14ac:dyDescent="0.25">
      <c r="B4" s="53"/>
      <c r="C4" s="54" t="s">
        <v>62</v>
      </c>
      <c r="D4" s="75">
        <v>9.7000000000000003E-3</v>
      </c>
      <c r="E4" s="52"/>
    </row>
    <row r="5" spans="2:5" x14ac:dyDescent="0.25">
      <c r="B5" s="53"/>
      <c r="C5" s="54" t="s">
        <v>63</v>
      </c>
      <c r="D5" s="75">
        <v>1.21E-2</v>
      </c>
      <c r="E5" s="52"/>
    </row>
    <row r="6" spans="2:5" x14ac:dyDescent="0.25">
      <c r="B6" s="55"/>
      <c r="C6" s="54" t="s">
        <v>64</v>
      </c>
      <c r="D6" s="75">
        <v>4.6699999999999998E-2</v>
      </c>
      <c r="E6" s="52"/>
    </row>
    <row r="7" spans="2:5" x14ac:dyDescent="0.25">
      <c r="B7" s="55"/>
      <c r="C7" s="54" t="s">
        <v>65</v>
      </c>
      <c r="D7" s="75">
        <v>8.6900000000000005E-2</v>
      </c>
      <c r="E7" s="52"/>
    </row>
    <row r="8" spans="2:5" x14ac:dyDescent="0.25">
      <c r="B8" s="55"/>
      <c r="C8" s="54" t="s">
        <v>66</v>
      </c>
      <c r="D8" s="75">
        <v>6.6500000000000004E-2</v>
      </c>
      <c r="E8" s="52"/>
    </row>
    <row r="9" spans="2:5" ht="15.75" thickBot="1" x14ac:dyDescent="0.3">
      <c r="B9" s="56"/>
      <c r="C9" s="4" t="s">
        <v>24</v>
      </c>
      <c r="D9" s="78">
        <f>TRUNC(ROUND(((((1+(D6+D4+D3))*(1+D5)*(1+D7))/(1-D8))-1),4),4)</f>
        <v>0.25359999999999999</v>
      </c>
      <c r="E9" s="52"/>
    </row>
    <row r="10" spans="2:5" x14ac:dyDescent="0.25">
      <c r="C10" s="98" t="s">
        <v>60</v>
      </c>
      <c r="D10" s="103"/>
    </row>
    <row r="11" spans="2:5" ht="15.75" thickBot="1" x14ac:dyDescent="0.3">
      <c r="C11" s="100" t="s">
        <v>67</v>
      </c>
      <c r="D11" s="104"/>
    </row>
    <row r="15" spans="2:5" ht="18.75" customHeight="1" x14ac:dyDescent="0.25">
      <c r="C15" s="77"/>
    </row>
  </sheetData>
  <mergeCells count="1">
    <mergeCell ref="C2:D2"/>
  </mergeCells>
  <phoneticPr fontId="22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4"/>
  <sheetViews>
    <sheetView topLeftCell="A13" zoomScale="85" zoomScaleNormal="85" zoomScalePageLayoutView="55" workbookViewId="0">
      <selection activeCell="G47" sqref="G47"/>
    </sheetView>
  </sheetViews>
  <sheetFormatPr defaultRowHeight="15" x14ac:dyDescent="0.25"/>
  <cols>
    <col min="1" max="1" width="21" bestFit="1" customWidth="1"/>
    <col min="2" max="2" width="15.140625" customWidth="1"/>
    <col min="3" max="3" width="14.5703125" customWidth="1"/>
    <col min="4" max="4" width="17.42578125" customWidth="1"/>
    <col min="5" max="5" width="22.42578125" customWidth="1"/>
    <col min="6" max="6" width="15.140625" customWidth="1"/>
    <col min="7" max="7" width="19" customWidth="1"/>
    <col min="8" max="8" width="15.7109375" customWidth="1"/>
    <col min="9" max="9" width="20.85546875" customWidth="1"/>
    <col min="10" max="10" width="14.85546875" customWidth="1"/>
    <col min="11" max="11" width="19.7109375" customWidth="1"/>
    <col min="12" max="12" width="14.85546875" customWidth="1"/>
    <col min="13" max="13" width="20.28515625" customWidth="1"/>
    <col min="14" max="14" width="14.85546875" customWidth="1"/>
    <col min="15" max="15" width="21.7109375" customWidth="1"/>
    <col min="16" max="16" width="15.28515625" customWidth="1"/>
    <col min="17" max="17" width="20.7109375" customWidth="1"/>
  </cols>
  <sheetData>
    <row r="3" spans="1:18" ht="15.75" x14ac:dyDescent="0.25">
      <c r="F3" s="59" t="s">
        <v>51</v>
      </c>
      <c r="G3" s="59"/>
      <c r="H3" s="59"/>
    </row>
    <row r="4" spans="1:18" ht="15.75" x14ac:dyDescent="0.25">
      <c r="F4" s="59" t="s">
        <v>52</v>
      </c>
      <c r="G4" s="59"/>
      <c r="H4" s="59"/>
    </row>
    <row r="5" spans="1:18" ht="15.75" x14ac:dyDescent="0.25">
      <c r="F5" s="59" t="s">
        <v>53</v>
      </c>
      <c r="G5" s="59"/>
      <c r="H5" s="59"/>
      <c r="J5" s="59"/>
      <c r="K5" s="59"/>
      <c r="L5" s="59"/>
      <c r="M5" s="59"/>
      <c r="N5" s="59"/>
      <c r="O5" s="59"/>
      <c r="P5" s="59"/>
      <c r="Q5" s="59"/>
    </row>
    <row r="6" spans="1:18" ht="15.75" x14ac:dyDescent="0.25">
      <c r="F6" s="59" t="s">
        <v>54</v>
      </c>
      <c r="G6" s="59"/>
      <c r="H6" s="59"/>
      <c r="J6" s="59"/>
      <c r="K6" s="59"/>
      <c r="L6" s="59"/>
      <c r="M6" s="59"/>
      <c r="N6" s="59"/>
      <c r="O6" s="59"/>
      <c r="P6" s="59"/>
      <c r="Q6" s="59"/>
    </row>
    <row r="7" spans="1:18" ht="15.75" x14ac:dyDescent="0.25">
      <c r="J7" s="59"/>
      <c r="K7" s="59"/>
      <c r="L7" s="59"/>
      <c r="M7" s="59"/>
      <c r="N7" s="59"/>
      <c r="O7" s="59"/>
      <c r="P7" s="59"/>
      <c r="Q7" s="59"/>
    </row>
    <row r="8" spans="1:18" ht="15.75" x14ac:dyDescent="0.25">
      <c r="J8" s="59"/>
      <c r="K8" s="59"/>
      <c r="L8" s="59"/>
      <c r="M8" s="59"/>
      <c r="N8" s="59"/>
      <c r="O8" s="59"/>
      <c r="P8" s="59"/>
      <c r="Q8" s="59"/>
    </row>
    <row r="9" spans="1:18" ht="15.75" x14ac:dyDescent="0.25">
      <c r="J9" s="59"/>
      <c r="K9" s="59"/>
      <c r="L9" s="59"/>
      <c r="M9" s="59"/>
      <c r="N9" s="59"/>
      <c r="O9" s="59"/>
      <c r="P9" s="59"/>
      <c r="Q9" s="59"/>
    </row>
    <row r="10" spans="1:18" ht="15.75" x14ac:dyDescent="0.25">
      <c r="J10" s="59"/>
      <c r="K10" s="59"/>
      <c r="L10" s="59"/>
      <c r="M10" s="59"/>
      <c r="N10" s="59"/>
      <c r="O10" s="59"/>
      <c r="P10" s="59"/>
      <c r="Q10" s="59"/>
    </row>
    <row r="11" spans="1:18" ht="15.75" x14ac:dyDescent="0.25">
      <c r="J11" s="59"/>
      <c r="K11" s="59"/>
      <c r="L11" s="59"/>
      <c r="M11" s="59"/>
      <c r="N11" s="59"/>
      <c r="O11" s="59"/>
      <c r="P11" s="59"/>
      <c r="Q11" s="59"/>
    </row>
    <row r="12" spans="1:18" ht="15.75" x14ac:dyDescent="0.25">
      <c r="J12" s="59"/>
      <c r="K12" s="59"/>
      <c r="L12" s="59"/>
      <c r="M12" s="59"/>
      <c r="N12" s="59"/>
      <c r="O12" s="59"/>
      <c r="P12" s="59"/>
      <c r="Q12" s="59"/>
    </row>
    <row r="13" spans="1:18" ht="16.5" thickBot="1" x14ac:dyDescent="0.3">
      <c r="J13" s="59"/>
      <c r="K13" s="59"/>
      <c r="L13" s="59"/>
      <c r="M13" s="59"/>
      <c r="N13" s="59"/>
      <c r="O13" s="59"/>
      <c r="P13" s="59"/>
      <c r="Q13" s="59"/>
    </row>
    <row r="14" spans="1:18" ht="54" customHeight="1" thickBot="1" x14ac:dyDescent="0.3">
      <c r="C14" s="196" t="s">
        <v>68</v>
      </c>
      <c r="D14" s="197"/>
      <c r="E14" s="198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76"/>
    </row>
    <row r="15" spans="1:18" ht="30" customHeight="1" thickBot="1" x14ac:dyDescent="0.3">
      <c r="A15" s="21"/>
      <c r="C15" s="199" t="s">
        <v>48</v>
      </c>
      <c r="D15" s="201" t="str">
        <f>Recalçamento!J4</f>
        <v>Recalçamento</v>
      </c>
      <c r="E15" s="202"/>
      <c r="F15" s="203"/>
      <c r="G15" s="203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76"/>
    </row>
    <row r="16" spans="1:18" ht="15.75" thickBot="1" x14ac:dyDescent="0.3">
      <c r="A16" s="21"/>
      <c r="C16" s="200"/>
      <c r="D16" s="94" t="s">
        <v>26</v>
      </c>
      <c r="E16" s="89" t="s">
        <v>40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24"/>
      <c r="Q16" s="124"/>
      <c r="R16" s="76"/>
    </row>
    <row r="17" spans="1:18" ht="15.75" x14ac:dyDescent="0.25">
      <c r="A17" s="21"/>
      <c r="B17" s="12"/>
      <c r="C17" s="91" t="s">
        <v>27</v>
      </c>
      <c r="D17" s="156">
        <v>0.05</v>
      </c>
      <c r="E17" s="90">
        <f>ROUND(D17*E$31,4)</f>
        <v>0</v>
      </c>
      <c r="F17" s="119"/>
      <c r="G17" s="125"/>
      <c r="H17" s="119"/>
      <c r="I17" s="125"/>
      <c r="J17" s="119"/>
      <c r="K17" s="125"/>
      <c r="L17" s="119"/>
      <c r="M17" s="125"/>
      <c r="N17" s="121"/>
      <c r="O17" s="125"/>
      <c r="P17" s="13"/>
      <c r="Q17" s="126"/>
      <c r="R17" s="76"/>
    </row>
    <row r="18" spans="1:18" x14ac:dyDescent="0.25">
      <c r="A18" s="21"/>
      <c r="B18" s="16"/>
      <c r="C18" s="92" t="s">
        <v>28</v>
      </c>
      <c r="D18" s="156">
        <v>0.05</v>
      </c>
      <c r="E18" s="90">
        <f t="shared" ref="E18:E28" si="0">ROUND(D18*E$31,4)</f>
        <v>0</v>
      </c>
      <c r="F18" s="119"/>
      <c r="G18" s="127"/>
      <c r="H18" s="119"/>
      <c r="I18" s="127"/>
      <c r="J18" s="119"/>
      <c r="K18" s="127"/>
      <c r="L18" s="119"/>
      <c r="M18" s="127"/>
      <c r="N18" s="120"/>
      <c r="O18" s="127"/>
      <c r="P18" s="128"/>
      <c r="Q18" s="129"/>
      <c r="R18" s="76"/>
    </row>
    <row r="19" spans="1:18" ht="15.75" x14ac:dyDescent="0.25">
      <c r="A19" s="21"/>
      <c r="B19" s="10"/>
      <c r="C19" s="92" t="s">
        <v>29</v>
      </c>
      <c r="D19" s="156">
        <v>0.1</v>
      </c>
      <c r="E19" s="90">
        <f t="shared" si="0"/>
        <v>0</v>
      </c>
      <c r="F19" s="119"/>
      <c r="G19" s="125"/>
      <c r="H19" s="119"/>
      <c r="I19" s="125"/>
      <c r="J19" s="119"/>
      <c r="K19" s="125"/>
      <c r="L19" s="119"/>
      <c r="M19" s="125"/>
      <c r="N19" s="120"/>
      <c r="O19" s="125"/>
      <c r="P19" s="128"/>
      <c r="Q19" s="126"/>
      <c r="R19" s="76"/>
    </row>
    <row r="20" spans="1:18" x14ac:dyDescent="0.25">
      <c r="A20" s="21"/>
      <c r="B20" s="13"/>
      <c r="C20" s="92" t="s">
        <v>30</v>
      </c>
      <c r="D20" s="156">
        <v>0.1</v>
      </c>
      <c r="E20" s="90">
        <f t="shared" si="0"/>
        <v>0</v>
      </c>
      <c r="F20" s="119"/>
      <c r="G20" s="127"/>
      <c r="H20" s="119"/>
      <c r="I20" s="127"/>
      <c r="J20" s="119"/>
      <c r="K20" s="127"/>
      <c r="L20" s="119"/>
      <c r="M20" s="127"/>
      <c r="N20" s="120"/>
      <c r="O20" s="127"/>
      <c r="P20" s="128"/>
      <c r="Q20" s="129"/>
      <c r="R20" s="76"/>
    </row>
    <row r="21" spans="1:18" ht="15.75" x14ac:dyDescent="0.25">
      <c r="A21" s="21"/>
      <c r="B21" s="11"/>
      <c r="C21" s="92" t="s">
        <v>31</v>
      </c>
      <c r="D21" s="156">
        <v>0.1</v>
      </c>
      <c r="E21" s="90">
        <f t="shared" si="0"/>
        <v>0</v>
      </c>
      <c r="F21" s="120"/>
      <c r="G21" s="125"/>
      <c r="H21" s="119"/>
      <c r="I21" s="125"/>
      <c r="J21" s="120"/>
      <c r="K21" s="125"/>
      <c r="L21" s="119"/>
      <c r="M21" s="125"/>
      <c r="N21" s="120"/>
      <c r="O21" s="125"/>
      <c r="P21" s="128"/>
      <c r="Q21" s="126"/>
      <c r="R21" s="76"/>
    </row>
    <row r="22" spans="1:18" x14ac:dyDescent="0.25">
      <c r="A22" s="21"/>
      <c r="B22" s="13"/>
      <c r="C22" s="92" t="s">
        <v>32</v>
      </c>
      <c r="D22" s="156">
        <v>0.1</v>
      </c>
      <c r="E22" s="90">
        <f t="shared" si="0"/>
        <v>0</v>
      </c>
      <c r="F22" s="120"/>
      <c r="G22" s="127"/>
      <c r="H22" s="119"/>
      <c r="I22" s="127"/>
      <c r="J22" s="120"/>
      <c r="K22" s="127"/>
      <c r="L22" s="119"/>
      <c r="M22" s="127"/>
      <c r="N22" s="120"/>
      <c r="O22" s="127"/>
      <c r="P22" s="128"/>
      <c r="Q22" s="129"/>
      <c r="R22" s="76"/>
    </row>
    <row r="23" spans="1:18" ht="15.75" x14ac:dyDescent="0.25">
      <c r="A23" s="21"/>
      <c r="B23" s="11"/>
      <c r="C23" s="92" t="s">
        <v>33</v>
      </c>
      <c r="D23" s="156">
        <v>0.1</v>
      </c>
      <c r="E23" s="90">
        <f t="shared" si="0"/>
        <v>0</v>
      </c>
      <c r="F23" s="120"/>
      <c r="G23" s="125"/>
      <c r="H23" s="120"/>
      <c r="I23" s="125"/>
      <c r="J23" s="120"/>
      <c r="K23" s="125"/>
      <c r="L23" s="119"/>
      <c r="M23" s="125"/>
      <c r="N23" s="120"/>
      <c r="O23" s="125"/>
      <c r="P23" s="128"/>
      <c r="Q23" s="126"/>
      <c r="R23" s="76"/>
    </row>
    <row r="24" spans="1:18" x14ac:dyDescent="0.25">
      <c r="A24" s="21"/>
      <c r="B24" s="13"/>
      <c r="C24" s="92" t="s">
        <v>34</v>
      </c>
      <c r="D24" s="156">
        <v>0.1</v>
      </c>
      <c r="E24" s="90">
        <f t="shared" si="0"/>
        <v>0</v>
      </c>
      <c r="F24" s="120"/>
      <c r="G24" s="127"/>
      <c r="H24" s="120"/>
      <c r="I24" s="127"/>
      <c r="J24" s="120"/>
      <c r="K24" s="127"/>
      <c r="L24" s="119"/>
      <c r="M24" s="127"/>
      <c r="N24" s="120"/>
      <c r="O24" s="127"/>
      <c r="P24" s="128"/>
      <c r="Q24" s="129"/>
      <c r="R24" s="76"/>
    </row>
    <row r="25" spans="1:18" ht="15.75" x14ac:dyDescent="0.25">
      <c r="A25" s="21"/>
      <c r="B25" s="11"/>
      <c r="C25" s="92" t="s">
        <v>35</v>
      </c>
      <c r="D25" s="156">
        <v>0.1</v>
      </c>
      <c r="E25" s="90">
        <f t="shared" si="0"/>
        <v>0</v>
      </c>
      <c r="F25" s="120"/>
      <c r="G25" s="125"/>
      <c r="H25" s="120"/>
      <c r="I25" s="125"/>
      <c r="J25" s="120"/>
      <c r="K25" s="125"/>
      <c r="L25" s="119"/>
      <c r="M25" s="125"/>
      <c r="N25" s="120"/>
      <c r="O25" s="125"/>
      <c r="P25" s="128"/>
      <c r="Q25" s="126"/>
      <c r="R25" s="76"/>
    </row>
    <row r="26" spans="1:18" x14ac:dyDescent="0.25">
      <c r="A26" s="21"/>
      <c r="B26" s="13"/>
      <c r="C26" s="92" t="s">
        <v>36</v>
      </c>
      <c r="D26" s="156">
        <v>0.1</v>
      </c>
      <c r="E26" s="90">
        <f t="shared" si="0"/>
        <v>0</v>
      </c>
      <c r="F26" s="120"/>
      <c r="G26" s="127"/>
      <c r="H26" s="120"/>
      <c r="I26" s="127"/>
      <c r="J26" s="120"/>
      <c r="K26" s="127"/>
      <c r="L26" s="120"/>
      <c r="M26" s="127"/>
      <c r="N26" s="120"/>
      <c r="O26" s="127"/>
      <c r="P26" s="128"/>
      <c r="Q26" s="129"/>
      <c r="R26" s="76"/>
    </row>
    <row r="27" spans="1:18" x14ac:dyDescent="0.25">
      <c r="A27" s="21"/>
      <c r="B27" s="14"/>
      <c r="C27" s="93" t="s">
        <v>41</v>
      </c>
      <c r="D27" s="156">
        <v>0.05</v>
      </c>
      <c r="E27" s="90">
        <f t="shared" si="0"/>
        <v>0</v>
      </c>
      <c r="F27" s="120"/>
      <c r="G27" s="125"/>
      <c r="H27" s="120"/>
      <c r="I27" s="125"/>
      <c r="J27" s="120"/>
      <c r="K27" s="125"/>
      <c r="L27" s="120"/>
      <c r="M27" s="125"/>
      <c r="N27" s="120"/>
      <c r="O27" s="125"/>
      <c r="P27" s="128"/>
      <c r="Q27" s="126"/>
      <c r="R27" s="76"/>
    </row>
    <row r="28" spans="1:18" ht="15.75" thickBot="1" x14ac:dyDescent="0.3">
      <c r="A28" s="21"/>
      <c r="B28" s="13"/>
      <c r="C28" s="92" t="s">
        <v>49</v>
      </c>
      <c r="D28" s="156">
        <v>0.05</v>
      </c>
      <c r="E28" s="90">
        <f t="shared" si="0"/>
        <v>0</v>
      </c>
      <c r="F28" s="121"/>
      <c r="G28" s="127"/>
      <c r="H28" s="121"/>
      <c r="I28" s="127"/>
      <c r="J28" s="121"/>
      <c r="K28" s="127"/>
      <c r="L28" s="121"/>
      <c r="M28" s="127"/>
      <c r="N28" s="121"/>
      <c r="O28" s="127"/>
      <c r="P28" s="13"/>
      <c r="Q28" s="129"/>
      <c r="R28" s="76"/>
    </row>
    <row r="29" spans="1:18" ht="16.5" thickBot="1" x14ac:dyDescent="0.3">
      <c r="A29" s="21"/>
      <c r="B29" s="10"/>
      <c r="C29" s="7" t="s">
        <v>24</v>
      </c>
      <c r="D29" s="8">
        <f t="shared" ref="D29" si="1">SUM(D17:D28)</f>
        <v>1</v>
      </c>
      <c r="E29" s="60">
        <f>SUM(E17:E28)</f>
        <v>0</v>
      </c>
      <c r="F29" s="130"/>
      <c r="G29" s="131"/>
      <c r="H29" s="130"/>
      <c r="I29" s="131"/>
      <c r="J29" s="130"/>
      <c r="K29" s="131"/>
      <c r="L29" s="130"/>
      <c r="M29" s="131"/>
      <c r="N29" s="130"/>
      <c r="O29" s="131"/>
      <c r="P29" s="130"/>
      <c r="Q29" s="131"/>
      <c r="R29" s="76"/>
    </row>
    <row r="30" spans="1:18" ht="15.75" x14ac:dyDescent="0.25">
      <c r="A30" s="21"/>
      <c r="B30" s="10"/>
      <c r="C30" s="141"/>
      <c r="D30" s="130"/>
      <c r="E30" s="24"/>
      <c r="F30" s="130"/>
      <c r="G30" s="131"/>
      <c r="H30" s="130"/>
      <c r="I30" s="131"/>
      <c r="J30" s="130"/>
      <c r="K30" s="131"/>
      <c r="L30" s="130"/>
      <c r="M30" s="131"/>
      <c r="N30" s="130"/>
      <c r="O30" s="131"/>
      <c r="P30" s="130"/>
      <c r="Q30" s="131"/>
      <c r="R30" s="76"/>
    </row>
    <row r="31" spans="1:18" x14ac:dyDescent="0.25">
      <c r="A31" s="23"/>
      <c r="B31" s="22"/>
      <c r="C31" s="21"/>
      <c r="D31" s="21"/>
      <c r="E31" s="25">
        <f>Recalçamento!H32</f>
        <v>0</v>
      </c>
      <c r="G31" s="24"/>
      <c r="H31" s="24"/>
      <c r="I31" s="24"/>
      <c r="J31" s="21"/>
      <c r="K31" s="25"/>
      <c r="L31" s="21"/>
      <c r="M31" s="25"/>
      <c r="N31" s="21"/>
      <c r="O31" s="25"/>
      <c r="P31" s="21"/>
      <c r="Q31" s="25"/>
    </row>
    <row r="32" spans="1:18" ht="15.75" x14ac:dyDescent="0.25">
      <c r="A32" s="25"/>
      <c r="B32" s="15"/>
      <c r="C32" s="21"/>
      <c r="D32" s="139"/>
      <c r="E32" s="152" t="str">
        <f>Recalçamento!F51</f>
        <v>Rio Grande, março de 2018</v>
      </c>
      <c r="F32" s="25"/>
      <c r="G32" s="25"/>
      <c r="H32" s="25"/>
      <c r="I32" s="25"/>
      <c r="J32" s="21"/>
      <c r="K32" s="21"/>
      <c r="L32" s="21"/>
      <c r="M32" s="21"/>
      <c r="N32" s="21"/>
      <c r="O32" s="21"/>
      <c r="P32" s="21"/>
      <c r="Q32" s="21"/>
    </row>
    <row r="33" spans="1:17" ht="15.75" x14ac:dyDescent="0.25">
      <c r="A33" s="26"/>
      <c r="B33" s="24"/>
      <c r="C33" s="26"/>
      <c r="D33" s="26"/>
      <c r="E33" s="26"/>
      <c r="F33" s="26"/>
      <c r="G33" s="26"/>
      <c r="H33" s="26"/>
      <c r="I33" s="27"/>
      <c r="J33" s="26"/>
      <c r="K33" s="26"/>
      <c r="L33" s="26"/>
      <c r="M33" s="26"/>
      <c r="N33" s="26"/>
      <c r="O33" s="112"/>
      <c r="Q33" s="111"/>
    </row>
    <row r="34" spans="1:17" x14ac:dyDescent="0.25">
      <c r="B34" s="25"/>
      <c r="M34" s="107"/>
      <c r="N34" s="107"/>
      <c r="O34" s="107"/>
    </row>
    <row r="35" spans="1:17" ht="15.75" x14ac:dyDescent="0.25">
      <c r="A35" s="28"/>
      <c r="B35" s="26"/>
      <c r="G35" s="29"/>
      <c r="J35" s="76"/>
      <c r="K35" s="76"/>
      <c r="L35" s="76"/>
      <c r="P35" s="76"/>
      <c r="Q35" s="76"/>
    </row>
    <row r="36" spans="1:17" ht="15.75" x14ac:dyDescent="0.25">
      <c r="A36" s="76"/>
      <c r="C36" s="113"/>
      <c r="D36" s="113"/>
      <c r="E36" s="106"/>
      <c r="F36" s="30"/>
      <c r="G36" s="76"/>
      <c r="L36" s="76"/>
      <c r="M36" s="111"/>
      <c r="N36" s="111"/>
      <c r="O36" s="107"/>
      <c r="P36" s="76"/>
      <c r="Q36" s="30"/>
    </row>
    <row r="37" spans="1:17" ht="15.75" x14ac:dyDescent="0.25">
      <c r="A37" s="26"/>
      <c r="B37" s="28"/>
      <c r="C37" s="28"/>
      <c r="F37" s="28"/>
      <c r="G37" s="28"/>
      <c r="H37" s="28"/>
      <c r="I37" s="26"/>
      <c r="J37" s="28"/>
      <c r="K37" s="28"/>
      <c r="M37" s="28"/>
      <c r="N37" s="28"/>
      <c r="O37" s="28"/>
      <c r="P37" s="28"/>
      <c r="Q37" s="28"/>
    </row>
    <row r="38" spans="1:17" ht="15.75" x14ac:dyDescent="0.25">
      <c r="A38" s="26"/>
      <c r="B38" s="76"/>
      <c r="C38" s="26"/>
      <c r="I38" s="26"/>
      <c r="J38" s="30"/>
      <c r="L38" s="117"/>
      <c r="N38" s="121"/>
      <c r="O38" s="108"/>
      <c r="P38" s="121"/>
      <c r="Q38" s="108"/>
    </row>
    <row r="39" spans="1:17" ht="15.75" x14ac:dyDescent="0.25">
      <c r="A39" s="21"/>
      <c r="B39" s="26"/>
      <c r="C39" s="195"/>
      <c r="D39" s="195"/>
      <c r="E39" s="195"/>
      <c r="H39" s="6"/>
      <c r="I39" s="21"/>
      <c r="J39" s="6"/>
      <c r="L39" s="119"/>
      <c r="N39" s="120"/>
      <c r="O39" s="108"/>
      <c r="P39" s="120"/>
      <c r="Q39" s="108"/>
    </row>
    <row r="40" spans="1:17" ht="15.75" x14ac:dyDescent="0.25">
      <c r="A40" s="17"/>
      <c r="B40" s="30"/>
      <c r="C40" s="30"/>
      <c r="F40" s="6"/>
      <c r="G40" s="6"/>
      <c r="J40" s="6"/>
      <c r="K40" s="6"/>
      <c r="L40" s="119"/>
      <c r="N40" s="120"/>
      <c r="O40" s="115"/>
      <c r="P40" s="120"/>
      <c r="Q40" s="115"/>
    </row>
    <row r="41" spans="1:17" x14ac:dyDescent="0.25">
      <c r="A41" s="17"/>
      <c r="B41" s="21"/>
      <c r="C41" s="21"/>
      <c r="F41" s="18"/>
      <c r="G41" s="18"/>
      <c r="K41" s="17"/>
      <c r="L41" s="119"/>
      <c r="N41" s="120"/>
      <c r="O41" s="108"/>
      <c r="P41" s="120"/>
      <c r="Q41" s="108"/>
    </row>
    <row r="42" spans="1:17" ht="15.75" x14ac:dyDescent="0.25">
      <c r="A42" s="17"/>
      <c r="B42" s="17"/>
      <c r="C42" s="195" t="s">
        <v>70</v>
      </c>
      <c r="D42" s="195"/>
      <c r="E42" s="195"/>
      <c r="F42" s="17"/>
      <c r="G42" s="17"/>
      <c r="H42" s="17"/>
      <c r="I42" s="17"/>
      <c r="J42" s="17"/>
      <c r="K42" s="17"/>
      <c r="L42" s="119"/>
      <c r="M42" s="17"/>
      <c r="N42" s="120"/>
      <c r="O42" s="108"/>
      <c r="P42" s="120"/>
      <c r="Q42" s="108"/>
    </row>
    <row r="43" spans="1:17" x14ac:dyDescent="0.25">
      <c r="A43" s="17"/>
      <c r="B43" s="17"/>
      <c r="C43" s="17"/>
      <c r="D43" s="17"/>
      <c r="E43" s="6"/>
      <c r="F43" s="17"/>
      <c r="G43" s="17"/>
      <c r="H43" s="17"/>
      <c r="I43" s="17"/>
      <c r="J43" s="17"/>
      <c r="K43" s="6"/>
      <c r="L43" s="119"/>
      <c r="M43" s="6"/>
      <c r="N43" s="120"/>
      <c r="O43" s="115"/>
      <c r="P43" s="120"/>
      <c r="Q43" s="115"/>
    </row>
    <row r="44" spans="1:17" x14ac:dyDescent="0.25">
      <c r="A44" s="17"/>
      <c r="B44" s="17"/>
      <c r="C44" s="17"/>
      <c r="D44" s="17"/>
      <c r="E44" s="6"/>
      <c r="F44" s="17"/>
      <c r="G44" s="19"/>
      <c r="H44" s="17"/>
      <c r="I44" s="17"/>
      <c r="J44" s="17"/>
      <c r="K44" s="6"/>
      <c r="L44" s="119"/>
      <c r="M44" s="6"/>
      <c r="N44" s="120"/>
      <c r="O44" s="115"/>
      <c r="P44" s="120"/>
      <c r="Q44" s="115"/>
    </row>
    <row r="45" spans="1:17" x14ac:dyDescent="0.25">
      <c r="A45" s="17"/>
      <c r="B45" s="17"/>
      <c r="C45" s="17"/>
      <c r="D45" s="17"/>
      <c r="E45" s="20"/>
      <c r="F45" s="17"/>
      <c r="G45" s="17"/>
      <c r="H45" s="17"/>
      <c r="I45" s="17"/>
      <c r="J45" s="17"/>
      <c r="K45" s="20"/>
      <c r="L45" s="119"/>
      <c r="M45" s="20"/>
      <c r="N45" s="120"/>
      <c r="O45" s="118"/>
      <c r="P45" s="120"/>
      <c r="Q45" s="118"/>
    </row>
    <row r="46" spans="1:17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19"/>
      <c r="M46" s="17"/>
      <c r="N46" s="120"/>
      <c r="O46" s="108"/>
      <c r="P46" s="120"/>
      <c r="Q46" s="108"/>
    </row>
    <row r="47" spans="1:17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19"/>
      <c r="M47" s="17"/>
      <c r="N47" s="120"/>
      <c r="O47" s="108"/>
      <c r="P47" s="120"/>
      <c r="Q47" s="108"/>
    </row>
    <row r="48" spans="1:17" x14ac:dyDescent="0.25">
      <c r="A48" s="17"/>
      <c r="B48" s="17"/>
      <c r="C48" s="17"/>
      <c r="D48" s="17"/>
      <c r="E48" s="17"/>
      <c r="F48" s="17"/>
      <c r="G48" s="17"/>
      <c r="J48" s="17"/>
      <c r="K48" s="17"/>
      <c r="L48" s="120"/>
      <c r="M48" s="17"/>
      <c r="N48" s="120"/>
      <c r="O48" s="108"/>
      <c r="P48" s="120"/>
      <c r="Q48" s="108"/>
    </row>
    <row r="49" spans="1:17" x14ac:dyDescent="0.25">
      <c r="A49" s="17"/>
      <c r="B49" s="17"/>
      <c r="C49" s="17"/>
      <c r="D49" s="17"/>
      <c r="E49" s="17"/>
      <c r="F49" s="17"/>
      <c r="G49" s="17"/>
      <c r="H49" s="28"/>
      <c r="I49" s="28"/>
      <c r="J49" s="17"/>
      <c r="K49" s="17"/>
      <c r="L49" s="120"/>
      <c r="M49" s="17"/>
      <c r="N49" s="121"/>
      <c r="O49" s="108"/>
      <c r="P49" s="121"/>
      <c r="Q49" s="108"/>
    </row>
    <row r="50" spans="1:17" ht="15.75" x14ac:dyDescent="0.25">
      <c r="A50" s="17"/>
      <c r="B50" s="17"/>
      <c r="C50" s="17"/>
      <c r="D50" s="17"/>
      <c r="E50" s="17"/>
      <c r="F50" s="17"/>
      <c r="G50" s="17"/>
      <c r="H50" s="30"/>
      <c r="J50" s="17"/>
      <c r="K50" s="17"/>
      <c r="L50" s="121"/>
      <c r="M50" s="17"/>
      <c r="N50" s="17"/>
      <c r="O50" s="17"/>
      <c r="P50" s="17"/>
      <c r="Q50" s="17"/>
    </row>
    <row r="51" spans="1:17" x14ac:dyDescent="0.25">
      <c r="A51" s="17"/>
      <c r="B51" s="17"/>
      <c r="C51" s="17"/>
      <c r="D51" s="17"/>
      <c r="E51" s="17"/>
      <c r="F51" s="17"/>
      <c r="G51" s="17"/>
      <c r="H51" s="6"/>
      <c r="J51" s="17"/>
      <c r="K51" s="17"/>
      <c r="L51" s="107"/>
      <c r="M51" s="17"/>
      <c r="N51" s="17"/>
      <c r="O51" s="17"/>
      <c r="P51" s="17"/>
      <c r="Q51" s="17"/>
    </row>
    <row r="52" spans="1:17" x14ac:dyDescent="0.25">
      <c r="A52" s="17"/>
      <c r="B52" s="17"/>
      <c r="C52" s="17"/>
      <c r="D52" s="17"/>
      <c r="E52" s="17"/>
      <c r="F52" s="17"/>
      <c r="G52" s="17"/>
      <c r="H52" s="6"/>
      <c r="I52" s="6"/>
      <c r="J52" s="17"/>
      <c r="K52" s="17"/>
      <c r="L52" s="17"/>
      <c r="M52" s="17"/>
      <c r="N52" s="17"/>
      <c r="O52" s="17"/>
      <c r="P52" s="17"/>
      <c r="Q52" s="17"/>
    </row>
    <row r="53" spans="1:17" x14ac:dyDescent="0.25">
      <c r="A53" s="17"/>
      <c r="B53" s="17"/>
      <c r="C53" s="17"/>
      <c r="D53" s="17"/>
      <c r="E53" s="17"/>
      <c r="F53" s="17"/>
      <c r="G53" s="17"/>
      <c r="J53" s="17"/>
      <c r="K53" s="17"/>
      <c r="L53" s="17"/>
      <c r="M53" s="17"/>
      <c r="N53" s="17"/>
      <c r="O53" s="17"/>
      <c r="P53" s="17"/>
      <c r="Q53" s="17"/>
    </row>
    <row r="54" spans="1:17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s="17" customFormat="1" x14ac:dyDescent="0.25"/>
    <row r="57" spans="1:17" s="17" customFormat="1" x14ac:dyDescent="0.25"/>
    <row r="58" spans="1:17" s="17" customFormat="1" x14ac:dyDescent="0.25"/>
    <row r="59" spans="1:17" s="17" customFormat="1" x14ac:dyDescent="0.25"/>
    <row r="60" spans="1:17" s="17" customFormat="1" x14ac:dyDescent="0.25"/>
    <row r="61" spans="1:17" s="17" customFormat="1" x14ac:dyDescent="0.25"/>
    <row r="62" spans="1:17" s="17" customFormat="1" x14ac:dyDescent="0.25"/>
    <row r="63" spans="1:17" x14ac:dyDescent="0.25">
      <c r="B63" s="17"/>
    </row>
    <row r="64" spans="1:17" x14ac:dyDescent="0.25">
      <c r="B64" s="17"/>
    </row>
  </sheetData>
  <mergeCells count="11">
    <mergeCell ref="C14:E14"/>
    <mergeCell ref="C39:E39"/>
    <mergeCell ref="H15:I15"/>
    <mergeCell ref="C15:C16"/>
    <mergeCell ref="D15:E15"/>
    <mergeCell ref="F15:G15"/>
    <mergeCell ref="P15:Q15"/>
    <mergeCell ref="J15:K15"/>
    <mergeCell ref="L15:M15"/>
    <mergeCell ref="N15:O15"/>
    <mergeCell ref="C42:E42"/>
  </mergeCells>
  <phoneticPr fontId="22" type="noConversion"/>
  <printOptions horizontalCentered="1"/>
  <pageMargins left="0.31496062992125984" right="0.31496062992125984" top="0.78740157480314965" bottom="0.78740157480314965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Recalçamento</vt:lpstr>
      <vt:lpstr>Cálculo BDI</vt:lpstr>
      <vt:lpstr>Cronograma por Ruas</vt:lpstr>
      <vt:lpstr>'Cronograma por Ruas'!Area_de_impressao</vt:lpstr>
      <vt:lpstr>Recalçamento!Area_de_impressao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UGD</dc:creator>
  <cp:lastModifiedBy>usuario</cp:lastModifiedBy>
  <cp:lastPrinted>2017-01-05T11:44:48Z</cp:lastPrinted>
  <dcterms:created xsi:type="dcterms:W3CDTF">2011-06-06T15:31:27Z</dcterms:created>
  <dcterms:modified xsi:type="dcterms:W3CDTF">2018-07-09T14:19:33Z</dcterms:modified>
</cp:coreProperties>
</file>